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raybiotech-my.sharepoint.com/personal/diana_bechtel_raybiotech_com/Documents/Diana's Documents/Tech Support/Analysis Tools/"/>
    </mc:Choice>
  </mc:AlternateContent>
  <xr:revisionPtr revIDLastSave="95" documentId="8_{BCAE879D-BC0A-400A-BA30-B22EC91CC57D}" xr6:coauthVersionLast="47" xr6:coauthVersionMax="47" xr10:uidLastSave="{74E490E8-A98D-490A-B967-50E2C8AF9FFA}"/>
  <bookViews>
    <workbookView xWindow="-120" yWindow="-120" windowWidth="29040" windowHeight="15720" xr2:uid="{4DED7BA0-418D-4EC6-9686-4F242784604C}"/>
  </bookViews>
  <sheets>
    <sheet name="Instructions" sheetId="4" r:id="rId1"/>
    <sheet name="Raw Data Import" sheetId="1" r:id="rId2"/>
    <sheet name="Data Review" sheetId="2" r:id="rId3"/>
    <sheet name="Analysis" sheetId="3" r:id="rId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2" l="1"/>
  <c r="C29" i="2"/>
  <c r="C32" i="2"/>
  <c r="C28" i="2"/>
  <c r="C20" i="2"/>
  <c r="D4" i="2" l="1" a="1"/>
  <c r="D4" i="2" s="1"/>
  <c r="B24" i="3" l="1"/>
  <c r="A24" i="3"/>
  <c r="J24" i="3" s="1"/>
  <c r="B23" i="3"/>
  <c r="A23" i="3"/>
  <c r="B22" i="3"/>
  <c r="A22" i="3"/>
  <c r="B21" i="3"/>
  <c r="A21" i="3"/>
  <c r="B20" i="3"/>
  <c r="A20" i="3"/>
  <c r="B19" i="3"/>
  <c r="A19" i="3"/>
  <c r="J19" i="3" s="1"/>
  <c r="B10" i="3"/>
  <c r="A10" i="3"/>
  <c r="B9" i="3"/>
  <c r="A9" i="3"/>
  <c r="B8" i="3"/>
  <c r="A8" i="3"/>
  <c r="B7" i="3"/>
  <c r="A7" i="3"/>
  <c r="B6" i="3"/>
  <c r="A6" i="3"/>
  <c r="B5" i="3"/>
  <c r="A5" i="3"/>
  <c r="B4" i="3"/>
  <c r="A4" i="3"/>
  <c r="B3" i="3"/>
  <c r="A3" i="3"/>
  <c r="C25" i="2" l="1"/>
  <c r="C24" i="2"/>
  <c r="C21" i="2"/>
  <c r="C17" i="2"/>
  <c r="C16" i="2"/>
  <c r="C13" i="2"/>
  <c r="C12" i="2"/>
  <c r="C9" i="2"/>
  <c r="C8" i="2"/>
  <c r="C5" i="2"/>
  <c r="C4" i="2"/>
  <c r="E7" i="2" l="1"/>
  <c r="M23" i="2" l="1"/>
  <c r="I12" i="2" a="1"/>
  <c r="I12" i="2" s="1"/>
  <c r="I13" i="2" a="1"/>
  <c r="I13" i="2" s="1"/>
  <c r="O33" i="2" a="1"/>
  <c r="O33" i="2" s="1"/>
  <c r="N33" i="2" a="1"/>
  <c r="N33" i="2" s="1"/>
  <c r="M33" i="2" a="1"/>
  <c r="M33" i="2" s="1"/>
  <c r="L33" i="2" a="1"/>
  <c r="L33" i="2" s="1"/>
  <c r="K33" i="2" a="1"/>
  <c r="K33" i="2" s="1"/>
  <c r="J33" i="2" a="1"/>
  <c r="J33" i="2" s="1"/>
  <c r="I33" i="2" a="1"/>
  <c r="I33" i="2" s="1"/>
  <c r="H33" i="2" a="1"/>
  <c r="H33" i="2" s="1"/>
  <c r="G33" i="2" a="1"/>
  <c r="G33" i="2" s="1"/>
  <c r="F33" i="2" a="1"/>
  <c r="F33" i="2" s="1"/>
  <c r="E33" i="2" a="1"/>
  <c r="E33" i="2" s="1"/>
  <c r="D33" i="2" a="1"/>
  <c r="D33" i="2" s="1"/>
  <c r="O32" i="2" a="1"/>
  <c r="O32" i="2" s="1"/>
  <c r="N32" i="2" a="1"/>
  <c r="N32" i="2" s="1"/>
  <c r="M32" i="2" a="1"/>
  <c r="M32" i="2" s="1"/>
  <c r="L32" i="2" a="1"/>
  <c r="L32" i="2" s="1"/>
  <c r="L34" i="2" s="1"/>
  <c r="K32" i="2" a="1"/>
  <c r="K32" i="2" s="1"/>
  <c r="K34" i="2" s="1"/>
  <c r="J32" i="2" a="1"/>
  <c r="J32" i="2" s="1"/>
  <c r="I32" i="2" a="1"/>
  <c r="I32" i="2" s="1"/>
  <c r="H32" i="2" a="1"/>
  <c r="H32" i="2" s="1"/>
  <c r="G32" i="2" a="1"/>
  <c r="G32" i="2" s="1"/>
  <c r="F32" i="2" a="1"/>
  <c r="F32" i="2" s="1"/>
  <c r="E32" i="2" a="1"/>
  <c r="E32" i="2" s="1"/>
  <c r="D32" i="2" a="1"/>
  <c r="D32" i="2" s="1"/>
  <c r="D34" i="2" s="1"/>
  <c r="O31" i="2"/>
  <c r="N31" i="2"/>
  <c r="M31" i="2"/>
  <c r="L31" i="2"/>
  <c r="K31" i="2"/>
  <c r="J31" i="2"/>
  <c r="I31" i="2"/>
  <c r="H31" i="2"/>
  <c r="G31" i="2"/>
  <c r="F31" i="2"/>
  <c r="E31" i="2"/>
  <c r="D31" i="2"/>
  <c r="O29" i="2" a="1"/>
  <c r="O29" i="2" s="1"/>
  <c r="N29" i="2" a="1"/>
  <c r="N29" i="2" s="1"/>
  <c r="M29" i="2" a="1"/>
  <c r="M29" i="2" s="1"/>
  <c r="L29" i="2" a="1"/>
  <c r="L29" i="2" s="1"/>
  <c r="K29" i="2" a="1"/>
  <c r="K29" i="2" s="1"/>
  <c r="J29" i="2" a="1"/>
  <c r="J29" i="2" s="1"/>
  <c r="I29" i="2" a="1"/>
  <c r="I29" i="2" s="1"/>
  <c r="H29" i="2" a="1"/>
  <c r="H29" i="2" s="1"/>
  <c r="G29" i="2" a="1"/>
  <c r="G29" i="2" s="1"/>
  <c r="F29" i="2" a="1"/>
  <c r="F29" i="2" s="1"/>
  <c r="E29" i="2" a="1"/>
  <c r="E29" i="2" s="1"/>
  <c r="D29" i="2" a="1"/>
  <c r="D29" i="2" s="1"/>
  <c r="O28" i="2" a="1"/>
  <c r="O28" i="2" s="1"/>
  <c r="N28" i="2" a="1"/>
  <c r="N28" i="2" s="1"/>
  <c r="M28" i="2" a="1"/>
  <c r="M28" i="2" s="1"/>
  <c r="L28" i="2" a="1"/>
  <c r="L28" i="2" s="1"/>
  <c r="K28" i="2" a="1"/>
  <c r="K28" i="2" s="1"/>
  <c r="J28" i="2" a="1"/>
  <c r="J28" i="2" s="1"/>
  <c r="I28" i="2" a="1"/>
  <c r="I28" i="2" s="1"/>
  <c r="H28" i="2" a="1"/>
  <c r="H28" i="2" s="1"/>
  <c r="G28" i="2" a="1"/>
  <c r="G28" i="2" s="1"/>
  <c r="F28" i="2" a="1"/>
  <c r="F28" i="2" s="1"/>
  <c r="E28" i="2" a="1"/>
  <c r="E28" i="2" s="1"/>
  <c r="D28" i="2" a="1"/>
  <c r="D28" i="2" s="1"/>
  <c r="O27" i="2"/>
  <c r="N27" i="2"/>
  <c r="M27" i="2"/>
  <c r="L27" i="2"/>
  <c r="K27" i="2"/>
  <c r="J27" i="2"/>
  <c r="I27" i="2"/>
  <c r="H27" i="2"/>
  <c r="G27" i="2"/>
  <c r="F27" i="2"/>
  <c r="E27" i="2"/>
  <c r="D27" i="2"/>
  <c r="O25" i="2" a="1"/>
  <c r="O25" i="2" s="1"/>
  <c r="N25" i="2" a="1"/>
  <c r="N25" i="2" s="1"/>
  <c r="M25" i="2" a="1"/>
  <c r="M25" i="2" s="1"/>
  <c r="L25" i="2" a="1"/>
  <c r="L25" i="2" s="1"/>
  <c r="K25" i="2" a="1"/>
  <c r="K25" i="2" s="1"/>
  <c r="J25" i="2" a="1"/>
  <c r="J25" i="2" s="1"/>
  <c r="I25" i="2" a="1"/>
  <c r="I25" i="2" s="1"/>
  <c r="H25" i="2" a="1"/>
  <c r="H25" i="2" s="1"/>
  <c r="G25" i="2" a="1"/>
  <c r="G25" i="2" s="1"/>
  <c r="F25" i="2" a="1"/>
  <c r="F25" i="2" s="1"/>
  <c r="E25" i="2" a="1"/>
  <c r="E25" i="2" s="1"/>
  <c r="D25" i="2" a="1"/>
  <c r="D25" i="2" s="1"/>
  <c r="O24" i="2" a="1"/>
  <c r="O24" i="2" s="1"/>
  <c r="N24" i="2" a="1"/>
  <c r="N24" i="2" s="1"/>
  <c r="M24" i="2" a="1"/>
  <c r="M24" i="2" s="1"/>
  <c r="L24" i="2" a="1"/>
  <c r="L24" i="2" s="1"/>
  <c r="K24" i="2" a="1"/>
  <c r="K24" i="2" s="1"/>
  <c r="J24" i="2" a="1"/>
  <c r="J24" i="2" s="1"/>
  <c r="I24" i="2" a="1"/>
  <c r="I24" i="2" s="1"/>
  <c r="H24" i="2" a="1"/>
  <c r="H24" i="2" s="1"/>
  <c r="G24" i="2" a="1"/>
  <c r="G24" i="2" s="1"/>
  <c r="F24" i="2" a="1"/>
  <c r="F24" i="2" s="1"/>
  <c r="E24" i="2" a="1"/>
  <c r="E24" i="2" s="1"/>
  <c r="D24" i="2" a="1"/>
  <c r="D24" i="2" s="1"/>
  <c r="O23" i="2"/>
  <c r="N23" i="2"/>
  <c r="L23" i="2"/>
  <c r="K23" i="2"/>
  <c r="J23" i="2"/>
  <c r="I23" i="2"/>
  <c r="H23" i="2"/>
  <c r="G23" i="2"/>
  <c r="F23" i="2"/>
  <c r="E23" i="2"/>
  <c r="D23" i="2"/>
  <c r="O21" i="2" a="1"/>
  <c r="O21" i="2" s="1"/>
  <c r="N21" i="2" a="1"/>
  <c r="N21" i="2" s="1"/>
  <c r="M21" i="2" a="1"/>
  <c r="M21" i="2" s="1"/>
  <c r="L21" i="2" a="1"/>
  <c r="L21" i="2" s="1"/>
  <c r="K21" i="2" a="1"/>
  <c r="K21" i="2" s="1"/>
  <c r="J21" i="2" a="1"/>
  <c r="J21" i="2" s="1"/>
  <c r="I21" i="2" a="1"/>
  <c r="I21" i="2" s="1"/>
  <c r="H21" i="2" a="1"/>
  <c r="H21" i="2" s="1"/>
  <c r="G21" i="2" a="1"/>
  <c r="G21" i="2" s="1"/>
  <c r="F21" i="2" a="1"/>
  <c r="F21" i="2" s="1"/>
  <c r="E21" i="2" a="1"/>
  <c r="E21" i="2" s="1"/>
  <c r="D21" i="2" a="1"/>
  <c r="D21" i="2" s="1"/>
  <c r="O20" i="2" a="1"/>
  <c r="O20" i="2" s="1"/>
  <c r="N20" i="2" a="1"/>
  <c r="N20" i="2" s="1"/>
  <c r="M20" i="2" a="1"/>
  <c r="M20" i="2" s="1"/>
  <c r="L20" i="2" a="1"/>
  <c r="L20" i="2" s="1"/>
  <c r="K20" i="2" a="1"/>
  <c r="K20" i="2" s="1"/>
  <c r="J20" i="2" a="1"/>
  <c r="J20" i="2" s="1"/>
  <c r="I20" i="2" a="1"/>
  <c r="I20" i="2" s="1"/>
  <c r="H20" i="2" a="1"/>
  <c r="H20" i="2" s="1"/>
  <c r="G20" i="2" a="1"/>
  <c r="G20" i="2" s="1"/>
  <c r="F20" i="2" a="1"/>
  <c r="F20" i="2" s="1"/>
  <c r="E20" i="2" a="1"/>
  <c r="E20" i="2" s="1"/>
  <c r="D20" i="2" a="1"/>
  <c r="D20" i="2" s="1"/>
  <c r="O19" i="2"/>
  <c r="N19" i="2"/>
  <c r="M19" i="2"/>
  <c r="L19" i="2"/>
  <c r="K19" i="2"/>
  <c r="J19" i="2"/>
  <c r="I19" i="2"/>
  <c r="H19" i="2"/>
  <c r="G19" i="2"/>
  <c r="F19" i="2"/>
  <c r="E19" i="2"/>
  <c r="D19" i="2"/>
  <c r="O17" i="2" a="1"/>
  <c r="O17" i="2" s="1"/>
  <c r="N17" i="2" a="1"/>
  <c r="N17" i="2" s="1"/>
  <c r="M17" i="2" a="1"/>
  <c r="M17" i="2" s="1"/>
  <c r="L17" i="2" a="1"/>
  <c r="L17" i="2" s="1"/>
  <c r="K17" i="2" a="1"/>
  <c r="K17" i="2" s="1"/>
  <c r="J17" i="2" a="1"/>
  <c r="J17" i="2" s="1"/>
  <c r="I17" i="2" a="1"/>
  <c r="I17" i="2" s="1"/>
  <c r="H17" i="2" a="1"/>
  <c r="H17" i="2" s="1"/>
  <c r="G17" i="2" a="1"/>
  <c r="G17" i="2" s="1"/>
  <c r="F17" i="2" a="1"/>
  <c r="F17" i="2" s="1"/>
  <c r="E17" i="2" a="1"/>
  <c r="E17" i="2" s="1"/>
  <c r="D17" i="2" a="1"/>
  <c r="D17" i="2" s="1"/>
  <c r="O16" i="2" a="1"/>
  <c r="O16" i="2" s="1"/>
  <c r="N16" i="2" a="1"/>
  <c r="N16" i="2" s="1"/>
  <c r="M16" i="2" a="1"/>
  <c r="M16" i="2" s="1"/>
  <c r="L16" i="2" a="1"/>
  <c r="L16" i="2" s="1"/>
  <c r="L18" i="2" s="1"/>
  <c r="K16" i="2" a="1"/>
  <c r="K16" i="2" s="1"/>
  <c r="J16" i="2" a="1"/>
  <c r="J16" i="2" s="1"/>
  <c r="I16" i="2" a="1"/>
  <c r="I16" i="2" s="1"/>
  <c r="H16" i="2" a="1"/>
  <c r="H16" i="2" s="1"/>
  <c r="G16" i="2" a="1"/>
  <c r="G16" i="2" s="1"/>
  <c r="F16" i="2" a="1"/>
  <c r="F16" i="2" s="1"/>
  <c r="E16" i="2" a="1"/>
  <c r="E16" i="2" s="1"/>
  <c r="D16" i="2" a="1"/>
  <c r="D16" i="2" s="1"/>
  <c r="O15" i="2"/>
  <c r="N15" i="2"/>
  <c r="M15" i="2"/>
  <c r="L15" i="2"/>
  <c r="K15" i="2"/>
  <c r="J15" i="2"/>
  <c r="I15" i="2"/>
  <c r="H15" i="2"/>
  <c r="G15" i="2"/>
  <c r="F15" i="2"/>
  <c r="E15" i="2"/>
  <c r="D15" i="2"/>
  <c r="O13" i="2" a="1"/>
  <c r="O13" i="2" s="1"/>
  <c r="N13" i="2" a="1"/>
  <c r="N13" i="2" s="1"/>
  <c r="M13" i="2" a="1"/>
  <c r="M13" i="2" s="1"/>
  <c r="L13" i="2" a="1"/>
  <c r="L13" i="2" s="1"/>
  <c r="K13" i="2" a="1"/>
  <c r="K13" i="2" s="1"/>
  <c r="J13" i="2" a="1"/>
  <c r="J13" i="2" s="1"/>
  <c r="H13" i="2" a="1"/>
  <c r="H13" i="2" s="1"/>
  <c r="G13" i="2" a="1"/>
  <c r="G13" i="2" s="1"/>
  <c r="F13" i="2" a="1"/>
  <c r="F13" i="2" s="1"/>
  <c r="E13" i="2" a="1"/>
  <c r="E13" i="2" s="1"/>
  <c r="D13" i="2" a="1"/>
  <c r="D13" i="2" s="1"/>
  <c r="O12" i="2" a="1"/>
  <c r="O12" i="2" s="1"/>
  <c r="N12" i="2" a="1"/>
  <c r="N12" i="2" s="1"/>
  <c r="M12" i="2" a="1"/>
  <c r="M12" i="2" s="1"/>
  <c r="L12" i="2" a="1"/>
  <c r="L12" i="2" s="1"/>
  <c r="K12" i="2" a="1"/>
  <c r="K12" i="2" s="1"/>
  <c r="J12" i="2" a="1"/>
  <c r="J12" i="2" s="1"/>
  <c r="J14" i="2" s="1"/>
  <c r="H12" i="2" a="1"/>
  <c r="H12" i="2" s="1"/>
  <c r="G12" i="2" a="1"/>
  <c r="G12" i="2" s="1"/>
  <c r="F12" i="2" a="1"/>
  <c r="F12" i="2" s="1"/>
  <c r="E12" i="2" a="1"/>
  <c r="E12" i="2" s="1"/>
  <c r="D12" i="2" a="1"/>
  <c r="D12" i="2" s="1"/>
  <c r="O11" i="2"/>
  <c r="N11" i="2"/>
  <c r="M11" i="2"/>
  <c r="L11" i="2"/>
  <c r="K11" i="2"/>
  <c r="J11" i="2"/>
  <c r="I11" i="2"/>
  <c r="H11" i="2"/>
  <c r="G11" i="2"/>
  <c r="F11" i="2"/>
  <c r="E11" i="2"/>
  <c r="D11" i="2"/>
  <c r="O9" i="2" a="1"/>
  <c r="O9" i="2" s="1"/>
  <c r="N9" i="2" a="1"/>
  <c r="N9" i="2" s="1"/>
  <c r="M9" i="2" a="1"/>
  <c r="M9" i="2" s="1"/>
  <c r="L9" i="2" a="1"/>
  <c r="L9" i="2" s="1"/>
  <c r="K9" i="2" a="1"/>
  <c r="K9" i="2" s="1"/>
  <c r="J9" i="2" a="1"/>
  <c r="J9" i="2" s="1"/>
  <c r="I9" i="2" a="1"/>
  <c r="I9" i="2" s="1"/>
  <c r="H9" i="2" a="1"/>
  <c r="H9" i="2" s="1"/>
  <c r="G9" i="2" a="1"/>
  <c r="G9" i="2" s="1"/>
  <c r="F9" i="2" a="1"/>
  <c r="F9" i="2" s="1"/>
  <c r="E9" i="2" a="1"/>
  <c r="E9" i="2" s="1"/>
  <c r="D9" i="2" a="1"/>
  <c r="D9" i="2" s="1"/>
  <c r="O8" i="2" a="1"/>
  <c r="O8" i="2" s="1"/>
  <c r="N8" i="2" a="1"/>
  <c r="N8" i="2" s="1"/>
  <c r="M8" i="2" a="1"/>
  <c r="M8" i="2" s="1"/>
  <c r="L8" i="2" a="1"/>
  <c r="L8" i="2" s="1"/>
  <c r="K8" i="2" a="1"/>
  <c r="K8" i="2" s="1"/>
  <c r="K10" i="2" s="1"/>
  <c r="J8" i="2" a="1"/>
  <c r="J8" i="2" s="1"/>
  <c r="J10" i="2" s="1"/>
  <c r="I8" i="2" a="1"/>
  <c r="I8" i="2" s="1"/>
  <c r="I10" i="2" s="1"/>
  <c r="H8" i="2" a="1"/>
  <c r="H8" i="2" s="1"/>
  <c r="G8" i="2" a="1"/>
  <c r="G8" i="2" s="1"/>
  <c r="F8" i="2" a="1"/>
  <c r="F8" i="2" s="1"/>
  <c r="E8" i="2" a="1"/>
  <c r="E8" i="2" s="1"/>
  <c r="D8" i="2" a="1"/>
  <c r="D8" i="2" s="1"/>
  <c r="O7" i="2"/>
  <c r="N7" i="2"/>
  <c r="M7" i="2"/>
  <c r="L7" i="2"/>
  <c r="K7" i="2"/>
  <c r="J7" i="2"/>
  <c r="I7" i="2"/>
  <c r="H7" i="2"/>
  <c r="G7" i="2"/>
  <c r="F7" i="2"/>
  <c r="D7" i="2"/>
  <c r="O5" i="2" a="1"/>
  <c r="O5" i="2" s="1"/>
  <c r="N5" i="2" a="1"/>
  <c r="N5" i="2" s="1"/>
  <c r="M5" i="2" a="1"/>
  <c r="M5" i="2" s="1"/>
  <c r="L5" i="2" a="1"/>
  <c r="L5" i="2" s="1"/>
  <c r="K5" i="2" a="1"/>
  <c r="K5" i="2" s="1"/>
  <c r="J5" i="2" a="1"/>
  <c r="J5" i="2" s="1"/>
  <c r="I5" i="2" a="1"/>
  <c r="I5" i="2" s="1"/>
  <c r="H5" i="2" a="1"/>
  <c r="H5" i="2" s="1"/>
  <c r="G5" i="2" a="1"/>
  <c r="G5" i="2" s="1"/>
  <c r="F5" i="2" a="1"/>
  <c r="F5" i="2" s="1"/>
  <c r="E5" i="2" a="1"/>
  <c r="E5" i="2" s="1"/>
  <c r="D5" i="2" a="1"/>
  <c r="D5" i="2" s="1"/>
  <c r="O4" i="2" a="1"/>
  <c r="O4" i="2" s="1"/>
  <c r="N4" i="2" a="1"/>
  <c r="N4" i="2" s="1"/>
  <c r="M4" i="2" a="1"/>
  <c r="M4" i="2" s="1"/>
  <c r="L4" i="2" a="1"/>
  <c r="L4" i="2" s="1"/>
  <c r="K4" i="2" a="1"/>
  <c r="K4" i="2" s="1"/>
  <c r="J4" i="2" a="1"/>
  <c r="J4" i="2" s="1"/>
  <c r="I4" i="2" a="1"/>
  <c r="I4" i="2" s="1"/>
  <c r="H4" i="2" a="1"/>
  <c r="H4" i="2" s="1"/>
  <c r="G4" i="2" a="1"/>
  <c r="G4" i="2" s="1"/>
  <c r="F4" i="2" a="1"/>
  <c r="F4" i="2" s="1"/>
  <c r="E4" i="2" a="1"/>
  <c r="E4" i="2" s="1"/>
  <c r="O3" i="2"/>
  <c r="N3" i="2"/>
  <c r="M3" i="2"/>
  <c r="L3" i="2"/>
  <c r="K3" i="2"/>
  <c r="J3" i="2"/>
  <c r="I3" i="2"/>
  <c r="H3" i="2"/>
  <c r="G3" i="2"/>
  <c r="F3" i="2"/>
  <c r="E3" i="2"/>
  <c r="D3" i="2"/>
  <c r="J22" i="2" l="1"/>
  <c r="L6" i="2"/>
  <c r="E6" i="2"/>
  <c r="D18" i="2"/>
  <c r="E34" i="2"/>
  <c r="M34" i="2"/>
  <c r="J30" i="2"/>
  <c r="F34" i="2"/>
  <c r="N34" i="2"/>
  <c r="B29" i="3" a="1"/>
  <c r="B29" i="3" s="1"/>
  <c r="C3" i="3" a="1"/>
  <c r="C3" i="3" s="1"/>
  <c r="F30" i="2"/>
  <c r="N30" i="2"/>
  <c r="H10" i="2"/>
  <c r="F6" i="2"/>
  <c r="L14" i="2"/>
  <c r="O18" i="2"/>
  <c r="K6" i="2"/>
  <c r="F26" i="2"/>
  <c r="N26" i="2"/>
  <c r="D30" i="2"/>
  <c r="F10" i="2"/>
  <c r="N10" i="2"/>
  <c r="M30" i="2"/>
  <c r="H34" i="2"/>
  <c r="G34" i="2"/>
  <c r="I34" i="2"/>
  <c r="J34" i="2"/>
  <c r="H30" i="2"/>
  <c r="I30" i="2"/>
  <c r="J26" i="2"/>
  <c r="D26" i="2"/>
  <c r="K26" i="2"/>
  <c r="E10" i="2"/>
  <c r="G10" i="2"/>
  <c r="O10" i="2"/>
  <c r="E30" i="2"/>
  <c r="D10" i="2"/>
  <c r="F22" i="2"/>
  <c r="H14" i="2"/>
  <c r="I26" i="2"/>
  <c r="J6" i="2"/>
  <c r="K18" i="2"/>
  <c r="L30" i="2"/>
  <c r="M10" i="2"/>
  <c r="N22" i="2"/>
  <c r="O34" i="2"/>
  <c r="D14" i="2"/>
  <c r="H18" i="2"/>
  <c r="K22" i="2"/>
  <c r="M14" i="2"/>
  <c r="E18" i="2"/>
  <c r="G22" i="2"/>
  <c r="I14" i="2"/>
  <c r="O22" i="2"/>
  <c r="G6" i="2"/>
  <c r="O6" i="2"/>
  <c r="D22" i="2"/>
  <c r="G14" i="2"/>
  <c r="C21" i="3" s="1" a="1"/>
  <c r="C21" i="3" s="1"/>
  <c r="H26" i="2"/>
  <c r="I6" i="2"/>
  <c r="J18" i="2"/>
  <c r="K30" i="2"/>
  <c r="L10" i="2"/>
  <c r="M22" i="2"/>
  <c r="O14" i="2"/>
  <c r="E22" i="2"/>
  <c r="F14" i="2"/>
  <c r="G26" i="2"/>
  <c r="H6" i="2"/>
  <c r="I18" i="2"/>
  <c r="L22" i="2"/>
  <c r="N14" i="2"/>
  <c r="O26" i="2"/>
  <c r="E14" i="2"/>
  <c r="C24" i="3" s="1" a="1"/>
  <c r="C24" i="3" s="1"/>
  <c r="G18" i="2"/>
  <c r="C22" i="3" s="1" a="1"/>
  <c r="C22" i="3" s="1"/>
  <c r="M26" i="2"/>
  <c r="N6" i="2"/>
  <c r="E26" i="2"/>
  <c r="D6" i="2"/>
  <c r="F18" i="2"/>
  <c r="G30" i="2"/>
  <c r="I22" i="2"/>
  <c r="K14" i="2"/>
  <c r="L26" i="2"/>
  <c r="M6" i="2"/>
  <c r="N18" i="2"/>
  <c r="O30" i="2"/>
  <c r="H22" i="2"/>
  <c r="M18" i="2"/>
  <c r="C10" i="3" l="1" a="1"/>
  <c r="C10" i="3" s="1"/>
  <c r="C8" i="3" a="1"/>
  <c r="C8" i="3" s="1"/>
  <c r="C20" i="3" a="1"/>
  <c r="C20" i="3" s="1"/>
  <c r="C6" i="3" a="1"/>
  <c r="C6" i="3" s="1"/>
  <c r="C7" i="3" a="1"/>
  <c r="C7" i="3" s="1"/>
  <c r="C19" i="3" a="1"/>
  <c r="C19" i="3" s="1"/>
  <c r="C5" i="3" a="1"/>
  <c r="C5" i="3" s="1"/>
  <c r="C23" i="3" a="1"/>
  <c r="C23" i="3" s="1"/>
  <c r="C9" i="3" a="1"/>
  <c r="C9" i="3" s="1"/>
  <c r="G9" i="3" s="1"/>
  <c r="F24" i="3"/>
  <c r="H24" i="3"/>
  <c r="G24" i="3"/>
  <c r="I24" i="3"/>
  <c r="F22" i="3"/>
  <c r="G22" i="3"/>
  <c r="H22" i="3"/>
  <c r="F21" i="3"/>
  <c r="G21" i="3"/>
  <c r="H21" i="3"/>
  <c r="C4" i="3" a="1"/>
  <c r="C4" i="3" s="1"/>
  <c r="C30" i="3" a="1"/>
  <c r="C30" i="3" s="1"/>
  <c r="C38" i="3" a="1"/>
  <c r="C38" i="3" s="1"/>
  <c r="C46" i="3" a="1"/>
  <c r="C46" i="3" s="1"/>
  <c r="C37" i="3" a="1"/>
  <c r="C37" i="3" s="1"/>
  <c r="C45" i="3" a="1"/>
  <c r="C45" i="3" s="1"/>
  <c r="C31" i="3" a="1"/>
  <c r="C31" i="3" s="1"/>
  <c r="C39" i="3" a="1"/>
  <c r="C39" i="3" s="1"/>
  <c r="C47" i="3" a="1"/>
  <c r="C47" i="3" s="1"/>
  <c r="C32" i="3" a="1"/>
  <c r="C32" i="3" s="1"/>
  <c r="C40" i="3" a="1"/>
  <c r="C40" i="3" s="1"/>
  <c r="C48" i="3" a="1"/>
  <c r="C48" i="3" s="1"/>
  <c r="C33" i="3" a="1"/>
  <c r="C33" i="3" s="1"/>
  <c r="C41" i="3" a="1"/>
  <c r="C41" i="3" s="1"/>
  <c r="C49" i="3" a="1"/>
  <c r="C49" i="3" s="1"/>
  <c r="C34" i="3" a="1"/>
  <c r="C34" i="3" s="1"/>
  <c r="C42" i="3" a="1"/>
  <c r="C42" i="3" s="1"/>
  <c r="C50" i="3" a="1"/>
  <c r="C50" i="3" s="1"/>
  <c r="C35" i="3" a="1"/>
  <c r="C35" i="3" s="1"/>
  <c r="C43" i="3" a="1"/>
  <c r="C43" i="3" s="1"/>
  <c r="C51" i="3" a="1"/>
  <c r="C51" i="3" s="1"/>
  <c r="C36" i="3" a="1"/>
  <c r="C36" i="3" s="1"/>
  <c r="C44" i="3" a="1"/>
  <c r="C44" i="3" s="1"/>
  <c r="C52" i="3" a="1"/>
  <c r="C52" i="3" s="1"/>
  <c r="G3" i="3"/>
  <c r="H3" i="3"/>
  <c r="F3" i="3"/>
  <c r="J3" i="3" s="1"/>
  <c r="C29" i="3" a="1"/>
  <c r="C29" i="3" s="1"/>
  <c r="G20" i="3" l="1"/>
  <c r="F20" i="3"/>
  <c r="F8" i="3"/>
  <c r="J8" i="3" s="1"/>
  <c r="K8" i="3" s="1"/>
  <c r="H8" i="3"/>
  <c r="G8" i="3"/>
  <c r="G10" i="3"/>
  <c r="H10" i="3"/>
  <c r="F10" i="3"/>
  <c r="J10" i="3" s="1"/>
  <c r="H20" i="3"/>
  <c r="H7" i="3"/>
  <c r="G7" i="3"/>
  <c r="F7" i="3"/>
  <c r="J7" i="3" s="1"/>
  <c r="F5" i="3"/>
  <c r="J5" i="3" s="1"/>
  <c r="H5" i="3"/>
  <c r="G5" i="3"/>
  <c r="H35" i="3"/>
  <c r="F23" i="3"/>
  <c r="I23" i="3"/>
  <c r="H19" i="3"/>
  <c r="I19" i="3"/>
  <c r="H23" i="3"/>
  <c r="F9" i="3"/>
  <c r="F19" i="3"/>
  <c r="H9" i="3"/>
  <c r="G23" i="3"/>
  <c r="G19" i="3"/>
  <c r="G35" i="3"/>
  <c r="F35" i="3"/>
  <c r="F6" i="3"/>
  <c r="J6" i="3" s="1"/>
  <c r="G6" i="3"/>
  <c r="H6" i="3"/>
  <c r="H4" i="3"/>
  <c r="G4" i="3"/>
  <c r="F4" i="3"/>
  <c r="J4" i="3" s="1"/>
  <c r="G36" i="3"/>
  <c r="H36" i="3"/>
  <c r="F36" i="3"/>
  <c r="G40" i="3"/>
  <c r="K3" i="3"/>
  <c r="F40" i="3"/>
  <c r="H40" i="3"/>
  <c r="F49" i="3"/>
  <c r="G32" i="3"/>
  <c r="H32" i="3"/>
  <c r="F32" i="3"/>
  <c r="H31" i="3"/>
  <c r="G31" i="3"/>
  <c r="F31" i="3"/>
  <c r="H49" i="3"/>
  <c r="G49" i="3"/>
  <c r="F42" i="3"/>
  <c r="G42" i="3"/>
  <c r="H42" i="3"/>
  <c r="G41" i="3"/>
  <c r="H41" i="3"/>
  <c r="F41" i="3"/>
  <c r="F52" i="3"/>
  <c r="G52" i="3"/>
  <c r="H52" i="3"/>
  <c r="F43" i="3"/>
  <c r="H43" i="3"/>
  <c r="G43" i="3"/>
  <c r="F39" i="3"/>
  <c r="G39" i="3"/>
  <c r="H39" i="3"/>
  <c r="G48" i="3"/>
  <c r="H48" i="3"/>
  <c r="F48" i="3"/>
  <c r="H51" i="3"/>
  <c r="G51" i="3"/>
  <c r="F51" i="3"/>
  <c r="G47" i="3"/>
  <c r="H47" i="3"/>
  <c r="F47" i="3"/>
  <c r="G50" i="3"/>
  <c r="H50" i="3"/>
  <c r="F50" i="3"/>
  <c r="F38" i="3"/>
  <c r="G38" i="3"/>
  <c r="H38" i="3"/>
  <c r="F45" i="3"/>
  <c r="H45" i="3"/>
  <c r="G45" i="3"/>
  <c r="F46" i="3"/>
  <c r="G46" i="3"/>
  <c r="H46" i="3"/>
  <c r="F44" i="3"/>
  <c r="G44" i="3"/>
  <c r="H44" i="3"/>
  <c r="H37" i="3"/>
  <c r="F37" i="3"/>
  <c r="G37" i="3"/>
  <c r="F30" i="3"/>
  <c r="G33" i="3"/>
  <c r="F33" i="3"/>
  <c r="H33" i="3"/>
  <c r="H34" i="3"/>
  <c r="G34" i="3"/>
  <c r="F34" i="3"/>
  <c r="G30" i="3"/>
  <c r="H30" i="3"/>
  <c r="J23" i="3" l="1"/>
  <c r="G29" i="3"/>
  <c r="H29" i="3"/>
  <c r="F29" i="3"/>
  <c r="C13" i="3" a="1"/>
  <c r="C13" i="3" s="1"/>
  <c r="C11" i="3" a="1"/>
  <c r="C11" i="3" s="1"/>
  <c r="C12" i="3" a="1"/>
  <c r="C12" i="3" s="1"/>
  <c r="I45" i="3" s="1"/>
  <c r="I52" i="3" l="1"/>
  <c r="I49" i="3"/>
  <c r="I48" i="3"/>
  <c r="I50" i="3"/>
  <c r="I51" i="3"/>
  <c r="I33" i="3"/>
  <c r="I44" i="3"/>
  <c r="I42" i="3"/>
  <c r="I38" i="3"/>
  <c r="I34" i="3"/>
  <c r="I37" i="3"/>
  <c r="I40" i="3"/>
  <c r="I47" i="3"/>
  <c r="I43" i="3"/>
  <c r="I35" i="3"/>
  <c r="I36" i="3"/>
  <c r="I41" i="3"/>
  <c r="I46" i="3"/>
  <c r="I32" i="3"/>
  <c r="I39" i="3"/>
  <c r="I20" i="3"/>
  <c r="J20" i="3" s="1"/>
  <c r="I21" i="3"/>
  <c r="J21" i="3" s="1"/>
  <c r="I22" i="3"/>
  <c r="J22" i="3" s="1"/>
  <c r="I29" i="3"/>
  <c r="I31" i="3"/>
  <c r="I30" i="3"/>
  <c r="C14" i="3"/>
  <c r="K6" i="3" l="1"/>
  <c r="K5" i="3"/>
  <c r="K4" i="3"/>
  <c r="K7" i="3"/>
  <c r="K10"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<sst xmlns="http://schemas.openxmlformats.org/spreadsheetml/2006/main" count="80" uniqueCount="53">
  <si>
    <t>Well Position</t>
  </si>
  <si>
    <t>Sample</t>
  </si>
  <si>
    <t>Target</t>
  </si>
  <si>
    <t>Cq</t>
  </si>
  <si>
    <t>A</t>
  </si>
  <si>
    <t>B</t>
  </si>
  <si>
    <t>C</t>
  </si>
  <si>
    <t>D</t>
  </si>
  <si>
    <t>E</t>
  </si>
  <si>
    <t>F</t>
  </si>
  <si>
    <t>G</t>
  </si>
  <si>
    <t>H</t>
  </si>
  <si>
    <t>Result</t>
  </si>
  <si>
    <t>ID</t>
  </si>
  <si>
    <t>AVG</t>
  </si>
  <si>
    <t>SD</t>
  </si>
  <si>
    <t>Name</t>
  </si>
  <si>
    <t>Slope</t>
  </si>
  <si>
    <t>Intercept</t>
  </si>
  <si>
    <t>Efficiency</t>
  </si>
  <si>
    <t>Samples</t>
  </si>
  <si>
    <t>Extrapolated Conc. (pg/mL)</t>
  </si>
  <si>
    <t>Max-Min</t>
  </si>
  <si>
    <t>RDNA Analysis Tool</t>
  </si>
  <si>
    <t>Internal Control</t>
  </si>
  <si>
    <t>Imported Name</t>
  </si>
  <si>
    <t>Undetected Value</t>
  </si>
  <si>
    <t xml:space="preserve">HOW TO USE THE RDNA ANALYSIS TOOL </t>
  </si>
  <si>
    <t>Extraction Controls</t>
  </si>
  <si>
    <t>Expected conc (pg/mL)</t>
  </si>
  <si>
    <t>% RECOVERY</t>
  </si>
  <si>
    <t>Standards</t>
  </si>
  <si>
    <t>Standard 1</t>
  </si>
  <si>
    <t>Standard 2</t>
  </si>
  <si>
    <t>Standard 3</t>
  </si>
  <si>
    <t>Standard 4</t>
  </si>
  <si>
    <t>Standard 5</t>
  </si>
  <si>
    <t>Standard 6</t>
  </si>
  <si>
    <t>Standard 7 (Optional)</t>
  </si>
  <si>
    <t>Blank</t>
  </si>
  <si>
    <t>Cocnentration (pg/mL)</t>
  </si>
  <si>
    <t>Concentration (pg/mL)</t>
  </si>
  <si>
    <t>Negative Extraction Control</t>
  </si>
  <si>
    <t>Positive Extraction Control 1</t>
  </si>
  <si>
    <t>Positive Extraction Control 2</t>
  </si>
  <si>
    <t>Positive Extraction Control 3</t>
  </si>
  <si>
    <t>Positive Extraction Control 4</t>
  </si>
  <si>
    <t>Positive Extraction Control 5</t>
  </si>
  <si>
    <t>Standard</t>
  </si>
  <si>
    <t>[Import qPCR Data]</t>
  </si>
  <si>
    <t>Threshold (&gt;)</t>
  </si>
  <si>
    <r>
      <t>R</t>
    </r>
    <r>
      <rPr>
        <vertAlign val="superscript"/>
        <sz val="12"/>
        <color theme="1"/>
        <rFont val="Aptos Narrow"/>
        <family val="2"/>
        <scheme val="minor"/>
      </rPr>
      <t>2</t>
    </r>
  </si>
  <si>
    <r>
      <t xml:space="preserve">1) </t>
    </r>
    <r>
      <rPr>
        <u/>
        <sz val="14"/>
        <color rgb="FF000000"/>
        <rFont val="Arial"/>
        <family val="2"/>
      </rPr>
      <t>Define targets and thresholds</t>
    </r>
    <r>
      <rPr>
        <sz val="14"/>
        <color rgb="FF000000"/>
        <rFont val="Arial"/>
        <family val="2"/>
      </rPr>
      <t xml:space="preserve">: In the first table on the right, enter the assigned target name and internal control name exactly as they appear in the imported qPCR data. Then enter the Cq threshold used to define negative wells.
2) </t>
    </r>
    <r>
      <rPr>
        <u/>
        <sz val="14"/>
        <color rgb="FF000000"/>
        <rFont val="Arial"/>
        <family val="2"/>
      </rPr>
      <t>Specify the undetected value term</t>
    </r>
    <r>
      <rPr>
        <sz val="14"/>
        <color rgb="FF000000"/>
        <rFont val="Arial"/>
        <family val="2"/>
      </rPr>
      <t xml:space="preserve">: Enter the exact text your qPCR instrument uses for wells with no detected Cq value, as shown in the imported qPCR data.
</t>
    </r>
    <r>
      <rPr>
        <b/>
        <i/>
        <sz val="14"/>
        <color rgb="FF000000"/>
        <rFont val="Arial"/>
        <family val="2"/>
      </rPr>
      <t>Note</t>
    </r>
    <r>
      <rPr>
        <i/>
        <sz val="14"/>
        <color rgb="FF000000"/>
        <rFont val="Arial"/>
        <family val="2"/>
      </rPr>
      <t xml:space="preserve">: Examples may include Undetermined, UND, or similar instrument-specific terms.
</t>
    </r>
    <r>
      <rPr>
        <sz val="14"/>
        <color rgb="FF000000"/>
        <rFont val="Arial"/>
        <family val="2"/>
      </rPr>
      <t xml:space="preserve">3) </t>
    </r>
    <r>
      <rPr>
        <u/>
        <sz val="14"/>
        <color rgb="FF000000"/>
        <rFont val="Arial"/>
        <family val="2"/>
      </rPr>
      <t>Input standard names and concentrations</t>
    </r>
    <r>
      <rPr>
        <sz val="14"/>
        <color rgb="FF000000"/>
        <rFont val="Arial"/>
        <family val="2"/>
      </rPr>
      <t xml:space="preserve">: In the second table on the right, enter the standard names exactly as they appear in the imported data, along with their corresponding concentrations in pg/mL. Standards should be listed in order from highest concentration to lowest concentration. The tool can accomodate up to 7 standards. If only 6 standards were run, leave the 7th standard row blank.
</t>
    </r>
    <r>
      <rPr>
        <b/>
        <i/>
        <sz val="14"/>
        <color rgb="FF000000"/>
        <rFont val="Arial"/>
        <family val="2"/>
      </rPr>
      <t>Note</t>
    </r>
    <r>
      <rPr>
        <i/>
        <sz val="14"/>
        <color rgb="FF000000"/>
        <rFont val="Arial"/>
        <family val="2"/>
      </rPr>
      <t>: Standard names must match the imported data exactly.</t>
    </r>
    <r>
      <rPr>
        <sz val="14"/>
        <color rgb="FF000000"/>
        <rFont val="Arial"/>
        <family val="2"/>
      </rPr>
      <t xml:space="preserve">
4) </t>
    </r>
    <r>
      <rPr>
        <u/>
        <sz val="14"/>
        <color rgb="FF000000"/>
        <rFont val="Arial"/>
        <family val="2"/>
      </rPr>
      <t>Input extraction control names</t>
    </r>
    <r>
      <rPr>
        <sz val="14"/>
        <color rgb="FF000000"/>
        <rFont val="Arial"/>
        <family val="2"/>
      </rPr>
      <t xml:space="preserve">: In the third table on the right, enter the names used for extraction controls and the expected concentration for each control. Space is provided for the required negative template control and up to five positive extraction controls.
5) </t>
    </r>
    <r>
      <rPr>
        <u/>
        <sz val="14"/>
        <color rgb="FF000000"/>
        <rFont val="Arial"/>
        <family val="2"/>
      </rPr>
      <t>Import raw data</t>
    </r>
    <r>
      <rPr>
        <sz val="14"/>
        <color rgb="FF000000"/>
        <rFont val="Arial"/>
        <family val="2"/>
      </rPr>
      <t xml:space="preserve">: In the "Raw Data Import" tab, paste the following columns from the exported qPCR data file: (1) Well Position (e.g., A1 to H12), (2) Sample/Standard Name, (3) Target (e.g., BHK, IAC), and (4) Cq value.
</t>
    </r>
    <r>
      <rPr>
        <b/>
        <i/>
        <sz val="14"/>
        <color rgb="FF000000"/>
        <rFont val="Arial"/>
        <family val="2"/>
      </rPr>
      <t>Note</t>
    </r>
    <r>
      <rPr>
        <i/>
        <sz val="14"/>
        <color rgb="FF000000"/>
        <rFont val="Arial"/>
        <family val="2"/>
      </rPr>
      <t>: Column headers may vary depending on the qPCR instrument and software used, but the data types must match.</t>
    </r>
    <r>
      <rPr>
        <sz val="14"/>
        <color rgb="FF000000"/>
        <rFont val="Arial"/>
        <family val="2"/>
      </rPr>
      <t xml:space="preserve">
6) </t>
    </r>
    <r>
      <rPr>
        <u/>
        <sz val="14"/>
        <color rgb="FF000000"/>
        <rFont val="Arial"/>
        <family val="2"/>
      </rPr>
      <t>Review data</t>
    </r>
    <r>
      <rPr>
        <sz val="14"/>
        <color rgb="FF000000"/>
        <rFont val="Arial"/>
        <family val="2"/>
      </rPr>
      <t xml:space="preserve">: In the "Data Review" tab, review the plate map to confirm that sample names, target assignments, and Cq values were imported correctly and match the original qPCR plate layout.
7) </t>
    </r>
    <r>
      <rPr>
        <u/>
        <sz val="14"/>
        <color rgb="FF000000"/>
        <rFont val="Arial"/>
        <family val="2"/>
      </rPr>
      <t>Review the standard curve</t>
    </r>
    <r>
      <rPr>
        <sz val="14"/>
        <color rgb="FF000000"/>
        <rFont val="Arial"/>
        <family val="2"/>
      </rPr>
      <t xml:space="preserve">: In the "Analysis" tab, examine the generated standard curve and confirm that slope, efficiency, and curve fit meet acceptance criteria.
8) </t>
    </r>
    <r>
      <rPr>
        <u/>
        <sz val="14"/>
        <color rgb="FF000000"/>
        <rFont val="Arial"/>
        <family val="2"/>
      </rPr>
      <t>Evaluate extraction controls</t>
    </r>
    <r>
      <rPr>
        <sz val="14"/>
        <color rgb="FF000000"/>
        <rFont val="Arial"/>
        <family val="2"/>
      </rPr>
      <t xml:space="preserve">: In the "Analysis" tab, examine the calculated percent recoveries for the extraction controls and confirm that all controls meet acceptance criteria. Generally, acceptable recovery rates should be between 50% - 150% for positive extraction controls. The Cq value of the negative extraction control should be undetermined or later than the Cq value of standard 6. 
9) </t>
    </r>
    <r>
      <rPr>
        <u/>
        <sz val="14"/>
        <color rgb="FF000000"/>
        <rFont val="Arial"/>
        <family val="2"/>
      </rPr>
      <t>Review Results and Flags</t>
    </r>
    <r>
      <rPr>
        <sz val="14"/>
        <color rgb="FF000000"/>
        <rFont val="Arial"/>
        <family val="2"/>
      </rPr>
      <t xml:space="preserve">: In the "Analysis" tab, review calculated concentrations and identify any samples that may require attention. 
Samples with average Cq ≥ threshold are considered negative and may yield unreliable or low concentration estimates. 
Samples with one or more replicates marked as “INVALID” indicate failed amplification criteria and INVALID replicates should be excluded from analysis. 
Samples reported as “Not Detected” indicate no measurable amplification and should be interpreted as below the assay detection limit. 
Samples with concentrations extrapolated below the lowest standard or above the highest standard should also be interpreted with caution.
</t>
    </r>
    <r>
      <rPr>
        <b/>
        <sz val="14"/>
        <color rgb="FF000000"/>
        <rFont val="Arial"/>
        <family val="2"/>
      </rPr>
      <t>NOTE</t>
    </r>
    <r>
      <rPr>
        <sz val="14"/>
        <color rgb="FF000000"/>
        <rFont val="Arial"/>
        <family val="2"/>
      </rPr>
      <t xml:space="preserve">: All names entered in the"Instructions" tab must EXACTLY match those in the "Raw Data Import" tab. Any mismatch will cause the analysis to fail.
</t>
    </r>
    <r>
      <rPr>
        <b/>
        <sz val="14"/>
        <color rgb="FF000000"/>
        <rFont val="Arial"/>
        <family val="2"/>
      </rPr>
      <t>NOTE</t>
    </r>
    <r>
      <rPr>
        <sz val="14"/>
        <color rgb="FF000000"/>
        <rFont val="Arial"/>
        <family val="2"/>
      </rPr>
      <t>: If any values fail to update or appear with a strikethrough line, go to the "Formulas" header tab and under "Calculation Options", make sure it is set to "Automatic"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</si>
</sst>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0"/>
    <numFmt numFmtId="166" formatCode="_(* #,##0.000_);_(* \(#,##0.000\);_(* &quot;-&quot;??_);_(@_)"/>
  </numFmts>
  <fonts count="3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2"/>
      <color theme="1"/>
      <name val="Aptos Narrow"/>
      <family val="2"/>
      <scheme val="minor"/>
    </font>
    <font>
      <sz val="12"/>
      <color theme="1"/>
      <name val="Aptos Narrow"/>
      <family val="2"/>
      <scheme val="minor"/>
    </font>
    <font>
      <b/>
      <sz val="12"/>
      <color rgb="FFFA7D00"/>
      <name val="Aptos Narrow"/>
      <family val="2"/>
      <scheme val="minor"/>
    </font>
    <font>
      <b/>
      <sz val="16"/>
      <color theme="1"/>
      <name val="Aptos Narrow"/>
      <family val="2"/>
      <scheme val="minor"/>
    </font>
    <font>
      <sz val="16"/>
      <color theme="1"/>
      <name val="Aptos Narrow"/>
      <family val="2"/>
      <scheme val="minor"/>
    </font>
    <font>
      <sz val="10"/>
      <name val="Arial"/>
      <family val="2"/>
    </font>
    <font>
      <b/>
      <u/>
      <sz val="22"/>
      <color rgb="FF1976D2"/>
      <name val="Arial"/>
      <family val="2"/>
    </font>
    <font>
      <b/>
      <sz val="14"/>
      <color rgb="FF000000"/>
      <name val="Arial"/>
      <family val="2"/>
    </font>
    <font>
      <sz val="14"/>
      <name val="Arial"/>
      <family val="2"/>
    </font>
    <font>
      <sz val="14"/>
      <color rgb="FF000000"/>
      <name val="Arial"/>
      <family val="2"/>
    </font>
    <font>
      <u/>
      <sz val="14"/>
      <color rgb="FF000000"/>
      <name val="Arial"/>
      <family val="2"/>
    </font>
    <font>
      <b/>
      <i/>
      <sz val="14"/>
      <color rgb="FF000000"/>
      <name val="Arial"/>
      <family val="2"/>
    </font>
    <font>
      <i/>
      <sz val="14"/>
      <color rgb="FF000000"/>
      <name val="Arial"/>
      <family val="2"/>
    </font>
    <font>
      <b/>
      <sz val="12"/>
      <color theme="1"/>
      <name val="Aptos Narrow"/>
      <family val="2"/>
    </font>
    <font>
      <sz val="16"/>
      <name val="Arial"/>
      <family val="2"/>
    </font>
    <font>
      <b/>
      <sz val="16"/>
      <name val="Arial"/>
      <family val="2"/>
    </font>
    <font>
      <sz val="16"/>
      <color theme="1"/>
      <name val="Arial"/>
      <family val="2"/>
    </font>
    <font>
      <b/>
      <sz val="16"/>
      <color theme="1"/>
      <name val="Arial"/>
      <family val="2"/>
    </font>
    <font>
      <sz val="16"/>
      <color rgb="FF3F3F76"/>
      <name val="Arial"/>
      <family val="2"/>
    </font>
    <font>
      <vertAlign val="superscript"/>
      <sz val="12"/>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rgb="FFB2B2B2"/>
      </left>
      <right style="thin">
        <color rgb="FFB2B2B2"/>
      </right>
      <top/>
      <bottom style="thin">
        <color rgb="FFB2B2B2"/>
      </bottom>
      <diagonal/>
    </border>
    <border>
      <left style="thin">
        <color rgb="FF7F7F7F"/>
      </left>
      <right style="thin">
        <color rgb="FF7F7F7F"/>
      </right>
      <top/>
      <bottom style="thin">
        <color rgb="FF7F7F7F"/>
      </bottom>
      <diagonal/>
    </border>
    <border>
      <left style="thin">
        <color rgb="FF7F7F7F"/>
      </left>
      <right style="thin">
        <color rgb="FF7F7F7F"/>
      </right>
      <top style="thin">
        <color rgb="FF7F7F7F"/>
      </top>
      <bottom style="thin">
        <color indexed="64"/>
      </bottom>
      <diagonal/>
    </border>
    <border>
      <left style="thin">
        <color indexed="64"/>
      </left>
      <right/>
      <top style="thin">
        <color indexed="64"/>
      </top>
      <bottom style="thin">
        <color indexed="64"/>
      </bottom>
      <diagonal/>
    </border>
    <border>
      <left style="thin">
        <color rgb="FFB2B2B2"/>
      </left>
      <right/>
      <top/>
      <bottom style="thin">
        <color rgb="FFB2B2B2"/>
      </bottom>
      <diagonal/>
    </border>
    <border>
      <left style="thin">
        <color rgb="FFB2B2B2"/>
      </left>
      <right/>
      <top style="thin">
        <color rgb="FFB2B2B2"/>
      </top>
      <bottom style="thin">
        <color rgb="FFB2B2B2"/>
      </bottom>
      <diagonal/>
    </border>
    <border>
      <left/>
      <right style="thin">
        <color indexed="64"/>
      </right>
      <top style="thin">
        <color indexed="64"/>
      </top>
      <bottom style="thin">
        <color indexed="64"/>
      </bottom>
      <diagonal/>
    </border>
    <border>
      <left style="thin">
        <color rgb="FFB2B2B2"/>
      </left>
      <right style="thin">
        <color rgb="FFB2B2B2"/>
      </right>
      <top style="thin">
        <color indexed="64"/>
      </top>
      <bottom style="thin">
        <color rgb="FFB2B2B2"/>
      </bottom>
      <diagonal/>
    </border>
    <border>
      <left style="thin">
        <color rgb="FFB2B2B2"/>
      </left>
      <right style="thin">
        <color indexed="64"/>
      </right>
      <top style="thin">
        <color indexed="64"/>
      </top>
      <bottom style="thin">
        <color rgb="FFB2B2B2"/>
      </bottom>
      <diagonal/>
    </border>
    <border>
      <left style="thin">
        <color theme="2" tint="-0.249977111117893"/>
      </left>
      <right/>
      <top/>
      <bottom/>
      <diagonal/>
    </border>
    <border>
      <left style="thin">
        <color rgb="FFB2B2B2"/>
      </left>
      <right style="thin">
        <color rgb="FFB2B2B2"/>
      </right>
      <top style="thin">
        <color theme="2" tint="-0.249977111117893"/>
      </top>
      <bottom/>
      <diagonal/>
    </border>
    <border>
      <left style="thin">
        <color rgb="FFB2B2B2"/>
      </left>
      <right style="thin">
        <color rgb="FFB2B2B2"/>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rgb="FFB2B2B2"/>
      </left>
      <right/>
      <top style="thin">
        <color rgb="FFB2B2B2"/>
      </top>
      <bottom/>
      <diagonal/>
    </border>
    <border>
      <left style="thin">
        <color rgb="FFB2B2B2"/>
      </left>
      <right style="thin">
        <color theme="2" tint="-0.249977111117893"/>
      </right>
      <top/>
      <bottom style="thin">
        <color rgb="FFB2B2B2"/>
      </bottom>
      <diagonal/>
    </border>
    <border>
      <left/>
      <right/>
      <top/>
      <bottom style="thin">
        <color theme="2" tint="-0.249977111117893"/>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4" fillId="0" borderId="0"/>
  </cellStyleXfs>
  <cellXfs count="83">
    <xf numFmtId="0" fontId="0" fillId="0" borderId="0" xfId="0"/>
    <xf numFmtId="0" fontId="0" fillId="34" borderId="0" xfId="0" applyFill="1"/>
    <xf numFmtId="0" fontId="16" fillId="0" borderId="0" xfId="0" applyFont="1"/>
    <xf numFmtId="0" fontId="24" fillId="34" borderId="0" xfId="44" applyFill="1"/>
    <xf numFmtId="0" fontId="25" fillId="34" borderId="0" xfId="44" applyFont="1" applyFill="1" applyAlignment="1">
      <alignment horizontal="center" vertical="center"/>
    </xf>
    <xf numFmtId="0" fontId="26" fillId="34" borderId="0" xfId="0" applyFont="1" applyFill="1"/>
    <xf numFmtId="0" fontId="27" fillId="34" borderId="0" xfId="44" applyFont="1" applyFill="1"/>
    <xf numFmtId="0" fontId="28" fillId="34" borderId="0" xfId="0" applyFont="1" applyFill="1" applyAlignment="1">
      <alignment vertical="top"/>
    </xf>
    <xf numFmtId="0" fontId="33" fillId="34" borderId="0" xfId="44" applyFont="1" applyFill="1"/>
    <xf numFmtId="0" fontId="34" fillId="34" borderId="0" xfId="44" applyFont="1" applyFill="1"/>
    <xf numFmtId="0" fontId="35" fillId="34" borderId="0" xfId="0" applyFont="1" applyFill="1"/>
    <xf numFmtId="0" fontId="35" fillId="34" borderId="0" xfId="0" applyFont="1" applyFill="1" applyAlignment="1">
      <alignment wrapText="1"/>
    </xf>
    <xf numFmtId="0" fontId="35" fillId="8" borderId="27" xfId="15" applyFont="1" applyBorder="1"/>
    <xf numFmtId="0" fontId="24" fillId="34" borderId="31" xfId="44" applyFill="1" applyBorder="1"/>
    <xf numFmtId="0" fontId="35" fillId="8" borderId="32" xfId="15" applyFont="1" applyBorder="1"/>
    <xf numFmtId="0" fontId="35" fillId="8" borderId="33" xfId="15" applyFont="1" applyBorder="1"/>
    <xf numFmtId="0" fontId="35" fillId="8" borderId="35" xfId="15" applyFont="1" applyBorder="1"/>
    <xf numFmtId="0" fontId="35" fillId="8" borderId="34" xfId="15" applyFont="1" applyBorder="1"/>
    <xf numFmtId="0" fontId="36" fillId="34" borderId="0" xfId="0" applyFont="1" applyFill="1"/>
    <xf numFmtId="0" fontId="35" fillId="8" borderId="36" xfId="15" applyFont="1" applyBorder="1"/>
    <xf numFmtId="0" fontId="36" fillId="34" borderId="37" xfId="0" applyFont="1" applyFill="1" applyBorder="1" applyAlignment="1">
      <alignment wrapText="1"/>
    </xf>
    <xf numFmtId="0" fontId="37" fillId="8" borderId="34" xfId="15" applyFont="1" applyBorder="1" applyAlignment="1"/>
    <xf numFmtId="0" fontId="0" fillId="0" borderId="0" xfId="0" applyProtection="1">
      <protection hidden="1"/>
    </xf>
    <xf numFmtId="0" fontId="0" fillId="34" borderId="0" xfId="0" applyFill="1" applyProtection="1">
      <protection hidden="1"/>
    </xf>
    <xf numFmtId="0" fontId="0" fillId="34" borderId="10" xfId="0" applyFill="1" applyBorder="1" applyProtection="1">
      <protection hidden="1"/>
    </xf>
    <xf numFmtId="0" fontId="0" fillId="33" borderId="13" xfId="0" applyFill="1" applyBorder="1" applyProtection="1">
      <protection hidden="1"/>
    </xf>
    <xf numFmtId="0" fontId="0" fillId="33" borderId="19" xfId="0" applyFill="1" applyBorder="1" applyProtection="1">
      <protection hidden="1"/>
    </xf>
    <xf numFmtId="0" fontId="0" fillId="33" borderId="14" xfId="0" applyFill="1" applyBorder="1" applyProtection="1">
      <protection hidden="1"/>
    </xf>
    <xf numFmtId="0" fontId="0" fillId="33" borderId="15" xfId="0" applyFill="1" applyBorder="1" applyProtection="1">
      <protection hidden="1"/>
    </xf>
    <xf numFmtId="0" fontId="0" fillId="33" borderId="20" xfId="0" applyFill="1" applyBorder="1" applyProtection="1">
      <protection hidden="1"/>
    </xf>
    <xf numFmtId="0" fontId="0" fillId="34" borderId="13" xfId="0" applyFill="1" applyBorder="1" applyProtection="1">
      <protection hidden="1"/>
    </xf>
    <xf numFmtId="0" fontId="0" fillId="34" borderId="18" xfId="0" applyFill="1" applyBorder="1" applyProtection="1">
      <protection hidden="1"/>
    </xf>
    <xf numFmtId="0" fontId="0" fillId="34" borderId="17" xfId="0" applyFill="1" applyBorder="1" applyProtection="1">
      <protection hidden="1"/>
    </xf>
    <xf numFmtId="0" fontId="0" fillId="34" borderId="16" xfId="0" applyFill="1" applyBorder="1" applyProtection="1">
      <protection hidden="1"/>
    </xf>
    <xf numFmtId="0" fontId="0" fillId="34" borderId="14" xfId="0" applyFill="1" applyBorder="1" applyProtection="1">
      <protection hidden="1"/>
    </xf>
    <xf numFmtId="0" fontId="0" fillId="34" borderId="19" xfId="0" applyFill="1" applyBorder="1" applyProtection="1">
      <protection hidden="1"/>
    </xf>
    <xf numFmtId="0" fontId="0" fillId="34" borderId="11" xfId="0" applyFill="1" applyBorder="1" applyProtection="1">
      <protection hidden="1"/>
    </xf>
    <xf numFmtId="0" fontId="0" fillId="34" borderId="15" xfId="0" applyFill="1" applyBorder="1" applyProtection="1">
      <protection hidden="1"/>
    </xf>
    <xf numFmtId="0" fontId="0" fillId="34" borderId="20" xfId="0" applyFill="1" applyBorder="1" applyProtection="1">
      <protection hidden="1"/>
    </xf>
    <xf numFmtId="0" fontId="0" fillId="34" borderId="12" xfId="0" applyFill="1" applyBorder="1" applyProtection="1">
      <protection hidden="1"/>
    </xf>
    <xf numFmtId="0" fontId="23" fillId="34" borderId="0" xfId="0" applyFont="1" applyFill="1" applyProtection="1">
      <protection hidden="1"/>
    </xf>
    <xf numFmtId="0" fontId="19" fillId="34" borderId="21" xfId="0" applyFont="1" applyFill="1" applyBorder="1" applyProtection="1">
      <protection hidden="1"/>
    </xf>
    <xf numFmtId="0" fontId="19" fillId="34" borderId="21" xfId="0" applyFont="1" applyFill="1" applyBorder="1" applyAlignment="1" applyProtection="1">
      <alignment horizontal="center" vertical="center"/>
      <protection hidden="1"/>
    </xf>
    <xf numFmtId="0" fontId="19" fillId="34" borderId="25" xfId="0" applyFont="1" applyFill="1" applyBorder="1" applyAlignment="1" applyProtection="1">
      <alignment horizontal="center" vertical="center"/>
      <protection hidden="1"/>
    </xf>
    <xf numFmtId="0" fontId="32" fillId="34" borderId="28" xfId="0" applyFont="1" applyFill="1" applyBorder="1" applyAlignment="1" applyProtection="1">
      <alignment horizontal="center" vertical="center"/>
      <protection hidden="1"/>
    </xf>
    <xf numFmtId="0" fontId="20" fillId="34" borderId="0" xfId="0" applyFont="1" applyFill="1" applyProtection="1">
      <protection hidden="1"/>
    </xf>
    <xf numFmtId="0" fontId="20" fillId="8" borderId="26" xfId="15" applyFont="1" applyBorder="1" applyProtection="1">
      <protection hidden="1"/>
    </xf>
    <xf numFmtId="0" fontId="20" fillId="8" borderId="22" xfId="15" applyFont="1" applyBorder="1" applyProtection="1">
      <protection hidden="1"/>
    </xf>
    <xf numFmtId="0" fontId="20" fillId="34" borderId="11" xfId="0" applyFont="1" applyFill="1" applyBorder="1" applyProtection="1">
      <protection hidden="1"/>
    </xf>
    <xf numFmtId="0" fontId="20" fillId="34" borderId="19" xfId="0" applyFont="1" applyFill="1" applyBorder="1" applyProtection="1">
      <protection hidden="1"/>
    </xf>
    <xf numFmtId="0" fontId="20" fillId="34" borderId="12" xfId="0" applyFont="1" applyFill="1" applyBorder="1" applyProtection="1">
      <protection hidden="1"/>
    </xf>
    <xf numFmtId="0" fontId="20" fillId="34" borderId="10" xfId="0" applyFont="1" applyFill="1" applyBorder="1" applyProtection="1">
      <protection hidden="1"/>
    </xf>
    <xf numFmtId="0" fontId="20" fillId="34" borderId="20" xfId="0" applyFont="1" applyFill="1" applyBorder="1" applyProtection="1">
      <protection hidden="1"/>
    </xf>
    <xf numFmtId="0" fontId="19" fillId="34" borderId="28" xfId="0" applyFont="1" applyFill="1" applyBorder="1" applyAlignment="1" applyProtection="1">
      <alignment wrapText="1"/>
      <protection hidden="1"/>
    </xf>
    <xf numFmtId="0" fontId="32" fillId="34" borderId="21" xfId="0" applyFont="1" applyFill="1" applyBorder="1" applyAlignment="1" applyProtection="1">
      <alignment horizontal="center" vertical="center"/>
      <protection hidden="1"/>
    </xf>
    <xf numFmtId="0" fontId="32" fillId="34" borderId="21" xfId="0" applyFont="1" applyFill="1" applyBorder="1" applyAlignment="1" applyProtection="1">
      <alignment horizontal="center" vertical="center" wrapText="1"/>
      <protection hidden="1"/>
    </xf>
    <xf numFmtId="0" fontId="32" fillId="34" borderId="28" xfId="0" applyFont="1" applyFill="1" applyBorder="1" applyAlignment="1" applyProtection="1">
      <alignment horizontal="center" vertical="center" wrapText="1"/>
      <protection hidden="1"/>
    </xf>
    <xf numFmtId="0" fontId="20" fillId="8" borderId="30" xfId="15" applyFont="1" applyBorder="1" applyProtection="1">
      <protection hidden="1"/>
    </xf>
    <xf numFmtId="0" fontId="20" fillId="8" borderId="29" xfId="15" applyFont="1" applyBorder="1" applyProtection="1">
      <protection hidden="1"/>
    </xf>
    <xf numFmtId="0" fontId="20" fillId="33" borderId="11" xfId="0" applyFont="1" applyFill="1" applyBorder="1" applyProtection="1">
      <protection hidden="1"/>
    </xf>
    <xf numFmtId="0" fontId="20" fillId="33" borderId="0" xfId="0" applyFont="1" applyFill="1" applyProtection="1">
      <protection hidden="1"/>
    </xf>
    <xf numFmtId="165" fontId="21" fillId="6" borderId="4" xfId="11" applyNumberFormat="1" applyFont="1" applyAlignment="1" applyProtection="1">
      <alignment horizontal="right"/>
      <protection hidden="1"/>
    </xf>
    <xf numFmtId="164" fontId="21" fillId="6" borderId="4" xfId="42" applyNumberFormat="1" applyFont="1" applyFill="1" applyBorder="1" applyAlignment="1" applyProtection="1">
      <alignment horizontal="right"/>
      <protection hidden="1"/>
    </xf>
    <xf numFmtId="165" fontId="11" fillId="6" borderId="24" xfId="11" applyNumberFormat="1" applyBorder="1" applyAlignment="1" applyProtection="1">
      <alignment horizontal="right"/>
      <protection hidden="1"/>
    </xf>
    <xf numFmtId="0" fontId="22" fillId="34" borderId="0" xfId="0" applyFont="1" applyFill="1" applyProtection="1">
      <protection hidden="1"/>
    </xf>
    <xf numFmtId="0" fontId="19" fillId="34" borderId="10" xfId="0" applyFont="1" applyFill="1" applyBorder="1" applyProtection="1">
      <protection hidden="1"/>
    </xf>
    <xf numFmtId="0" fontId="19" fillId="34" borderId="10" xfId="0" applyFont="1" applyFill="1" applyBorder="1" applyAlignment="1" applyProtection="1">
      <alignment horizontal="center" vertical="center"/>
      <protection hidden="1"/>
    </xf>
    <xf numFmtId="0" fontId="19" fillId="34" borderId="12" xfId="0" applyFont="1" applyFill="1" applyBorder="1" applyAlignment="1" applyProtection="1">
      <alignment horizontal="center" vertical="center"/>
      <protection hidden="1"/>
    </xf>
    <xf numFmtId="0" fontId="32" fillId="34" borderId="10" xfId="0" applyFont="1" applyFill="1" applyBorder="1" applyAlignment="1" applyProtection="1">
      <alignment horizontal="center" vertical="center"/>
      <protection hidden="1"/>
    </xf>
    <xf numFmtId="166" fontId="21" fillId="6" borderId="23" xfId="43" applyNumberFormat="1" applyFont="1" applyFill="1" applyBorder="1" applyAlignment="1" applyProtection="1">
      <protection hidden="1"/>
    </xf>
    <xf numFmtId="166" fontId="21" fillId="6" borderId="4" xfId="43" applyNumberFormat="1" applyFont="1" applyFill="1" applyBorder="1" applyAlignment="1" applyProtection="1">
      <protection hidden="1"/>
    </xf>
    <xf numFmtId="166" fontId="21" fillId="6" borderId="24" xfId="43" applyNumberFormat="1" applyFont="1" applyFill="1" applyBorder="1" applyAlignment="1" applyProtection="1">
      <protection hidden="1"/>
    </xf>
    <xf numFmtId="166" fontId="11" fillId="6" borderId="24" xfId="43" applyNumberFormat="1" applyFont="1" applyFill="1" applyBorder="1" applyAlignment="1" applyProtection="1">
      <protection hidden="1"/>
    </xf>
    <xf numFmtId="0" fontId="28" fillId="34" borderId="0" xfId="0" applyFont="1" applyFill="1" applyAlignment="1">
      <alignment horizontal="left" vertical="top" wrapText="1"/>
    </xf>
    <xf numFmtId="0" fontId="0" fillId="0" borderId="13"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0" fillId="0" borderId="15" xfId="0" applyBorder="1" applyAlignment="1" applyProtection="1">
      <alignment horizontal="center" vertical="center"/>
      <protection hidden="1"/>
    </xf>
    <xf numFmtId="0" fontId="0" fillId="33" borderId="13" xfId="0" applyFill="1" applyBorder="1" applyAlignment="1" applyProtection="1">
      <alignment horizontal="center" vertical="center"/>
      <protection hidden="1"/>
    </xf>
    <xf numFmtId="0" fontId="0" fillId="33" borderId="14" xfId="0" applyFill="1" applyBorder="1" applyAlignment="1" applyProtection="1">
      <alignment horizontal="center" vertical="center"/>
      <protection hidden="1"/>
    </xf>
    <xf numFmtId="0" fontId="0" fillId="33" borderId="15" xfId="0" applyFill="1" applyBorder="1" applyAlignment="1" applyProtection="1">
      <alignment horizontal="center" vertical="center"/>
      <protection hidden="1"/>
    </xf>
    <xf numFmtId="0" fontId="22" fillId="34" borderId="10" xfId="0" applyFont="1" applyFill="1" applyBorder="1" applyAlignment="1" applyProtection="1">
      <alignment horizontal="center"/>
      <protection hidden="1"/>
    </xf>
    <xf numFmtId="0" fontId="20" fillId="34" borderId="0" xfId="0" applyFont="1" applyFill="1" applyAlignment="1" applyProtection="1">
      <alignment horizontal="center"/>
      <protection hidden="1"/>
    </xf>
    <xf numFmtId="164" fontId="20" fillId="34" borderId="0" xfId="42" applyNumberFormat="1" applyFont="1" applyFill="1" applyAlignment="1" applyProtection="1">
      <alignment horizontal="center"/>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xr:uid="{F1F64262-8CD9-4D92-B9A3-F1210D957CBF}"/>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layout>
                <c:manualLayout>
                  <c:x val="-6.6711286089238847E-2"/>
                  <c:y val="-0.34728528725575969"/>
                </c:manualLayout>
              </c:layout>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rendlineLbl>
          </c:trendline>
          <c:xVal>
            <c:numRef>
              <c:f>Analysis!$J$3:$J$8</c:f>
              <c:numCache>
                <c:formatCode>General</c:formatCode>
                <c:ptCount val="6"/>
                <c:pt idx="0">
                  <c:v>#N/A</c:v>
                </c:pt>
                <c:pt idx="1">
                  <c:v>#N/A</c:v>
                </c:pt>
                <c:pt idx="2">
                  <c:v>#N/A</c:v>
                </c:pt>
                <c:pt idx="3">
                  <c:v>#N/A</c:v>
                </c:pt>
                <c:pt idx="4">
                  <c:v>#N/A</c:v>
                </c:pt>
                <c:pt idx="5">
                  <c:v>#N/A</c:v>
                </c:pt>
              </c:numCache>
            </c:numRef>
          </c:xVal>
          <c:yVal>
            <c:numRef>
              <c:f>Analysis!$K$3:$K$8</c:f>
              <c:numCache>
                <c:formatCode>General</c:formatCode>
                <c:ptCount val="6"/>
                <c:pt idx="0">
                  <c:v>#N/A</c:v>
                </c:pt>
                <c:pt idx="1">
                  <c:v>#N/A</c:v>
                </c:pt>
                <c:pt idx="2">
                  <c:v>#N/A</c:v>
                </c:pt>
                <c:pt idx="3">
                  <c:v>#N/A</c:v>
                </c:pt>
                <c:pt idx="4">
                  <c:v>#N/A</c:v>
                </c:pt>
                <c:pt idx="5">
                  <c:v>#N/A</c:v>
                </c:pt>
              </c:numCache>
            </c:numRef>
          </c:yVal>
          <c:smooth val="0"/>
          <c:extLst>
            <c:ext xmlns:c16="http://schemas.microsoft.com/office/drawing/2014/chart" uri="{C3380CC4-5D6E-409C-BE32-E72D297353CC}">
              <c16:uniqueId val="{00000001-A64E-4422-88CB-E739C9B63FB9}"/>
            </c:ext>
          </c:extLst>
        </c:ser>
        <c:dLbls>
          <c:showLegendKey val="0"/>
          <c:showVal val="0"/>
          <c:showCatName val="0"/>
          <c:showSerName val="0"/>
          <c:showPercent val="0"/>
          <c:showBubbleSize val="0"/>
        </c:dLbls>
        <c:axId val="1298129552"/>
        <c:axId val="1298141552"/>
      </c:scatterChart>
      <c:valAx>
        <c:axId val="1298129552"/>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8141552"/>
        <c:crosses val="autoZero"/>
        <c:crossBetween val="midCat"/>
      </c:valAx>
      <c:valAx>
        <c:axId val="1298141552"/>
        <c:scaling>
          <c:orientation val="minMax"/>
          <c:max val="40"/>
          <c:min val="18"/>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81295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0</xdr:rowOff>
    </xdr:from>
    <xdr:to>
      <xdr:col>5</xdr:col>
      <xdr:colOff>587399</xdr:colOff>
      <xdr:row>4</xdr:row>
      <xdr:rowOff>95675</xdr:rowOff>
    </xdr:to>
    <xdr:pic>
      <xdr:nvPicPr>
        <xdr:cNvPr id="2" name="Picture 1">
          <a:extLst>
            <a:ext uri="{FF2B5EF4-FFF2-40B4-BE49-F238E27FC236}">
              <a16:creationId xmlns:a16="http://schemas.microsoft.com/office/drawing/2014/main" id="{5C665087-30EA-40EB-8433-F33AF0D39F78}"/>
            </a:ext>
          </a:extLst>
        </xdr:cNvPr>
        <xdr:cNvPicPr>
          <a:picLocks noChangeAspect="1"/>
        </xdr:cNvPicPr>
      </xdr:nvPicPr>
      <xdr:blipFill>
        <a:blip xmlns:r="http://schemas.openxmlformats.org/officeDocument/2006/relationships" r:embed="rId1"/>
        <a:stretch>
          <a:fillRect/>
        </a:stretch>
      </xdr:blipFill>
      <xdr:spPr>
        <a:xfrm>
          <a:off x="428625" y="0"/>
          <a:ext cx="3206774" cy="1146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1</xdr:row>
      <xdr:rowOff>0</xdr:rowOff>
    </xdr:from>
    <xdr:to>
      <xdr:col>16</xdr:col>
      <xdr:colOff>304800</xdr:colOff>
      <xdr:row>16</xdr:row>
      <xdr:rowOff>0</xdr:rowOff>
    </xdr:to>
    <xdr:graphicFrame macro="">
      <xdr:nvGraphicFramePr>
        <xdr:cNvPr id="6" name="Chart 5">
          <a:extLst>
            <a:ext uri="{FF2B5EF4-FFF2-40B4-BE49-F238E27FC236}">
              <a16:creationId xmlns:a16="http://schemas.microsoft.com/office/drawing/2014/main" id="{F7B7463E-5459-428F-9DED-32639EEF7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95</v>
    <v>8</v>
    <v>0</v>
    <v>1</v>
  </rv>
</rvData>
</file>

<file path=xl/richData/rdrichvaluestructure.xml><?xml version="1.0" encoding="utf-8"?>
<rvStructures xmlns="http://schemas.microsoft.com/office/spreadsheetml/2017/richdata" count="2">
  <s t="_error">
    <k n="errorType" t="i"/>
    <k n="subType" t="i"/>
  </s>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BDEC-2E6E-4E92-8A4D-48D22FA2EE34}">
  <dimension ref="C1:R63"/>
  <sheetViews>
    <sheetView tabSelected="1" zoomScale="60" zoomScaleNormal="60" workbookViewId="0"/>
  </sheetViews>
  <sheetFormatPr defaultRowHeight="20.25" x14ac:dyDescent="0.3"/>
  <cols>
    <col min="1" max="9" width="9.140625" style="3"/>
    <col min="10" max="10" width="14.7109375" style="3" customWidth="1"/>
    <col min="11" max="12" width="9.140625" style="3"/>
    <col min="13" max="13" width="10.7109375" style="3" customWidth="1"/>
    <col min="14" max="14" width="9.140625" style="3"/>
    <col min="15" max="15" width="40.42578125" style="8" customWidth="1"/>
    <col min="16" max="16" width="30.42578125" style="8" customWidth="1"/>
    <col min="17" max="17" width="35.7109375" style="8" bestFit="1" customWidth="1"/>
    <col min="18" max="16384" width="9.140625" style="3"/>
  </cols>
  <sheetData>
    <row r="1" spans="3:18" x14ac:dyDescent="0.3">
      <c r="R1" s="1"/>
    </row>
    <row r="2" spans="3:18" x14ac:dyDescent="0.3">
      <c r="R2" s="1"/>
    </row>
    <row r="3" spans="3:18" ht="27.75" x14ac:dyDescent="0.3">
      <c r="J3" s="4" t="s">
        <v>23</v>
      </c>
      <c r="R3" s="1"/>
    </row>
    <row r="4" spans="3:18" x14ac:dyDescent="0.3">
      <c r="R4" s="1"/>
    </row>
    <row r="8" spans="3:18" ht="25.5" customHeight="1" x14ac:dyDescent="0.3">
      <c r="C8" s="5" t="s">
        <v>27</v>
      </c>
      <c r="D8" s="6"/>
      <c r="E8" s="6"/>
      <c r="F8" s="6"/>
      <c r="G8" s="6"/>
      <c r="H8" s="6"/>
      <c r="I8" s="6"/>
      <c r="J8" s="6"/>
      <c r="K8" s="6"/>
      <c r="L8" s="6"/>
      <c r="M8" s="6"/>
      <c r="O8" s="10"/>
      <c r="P8" s="18" t="s">
        <v>25</v>
      </c>
      <c r="Q8" s="18" t="s">
        <v>50</v>
      </c>
    </row>
    <row r="9" spans="3:18" ht="25.5" customHeight="1" x14ac:dyDescent="0.3">
      <c r="C9" s="73" t="s">
        <v>52</v>
      </c>
      <c r="D9" s="73"/>
      <c r="E9" s="73"/>
      <c r="F9" s="73"/>
      <c r="G9" s="73"/>
      <c r="H9" s="73"/>
      <c r="I9" s="73"/>
      <c r="J9" s="73"/>
      <c r="K9" s="73"/>
      <c r="L9" s="73"/>
      <c r="M9" s="73"/>
      <c r="O9" s="10" t="s">
        <v>2</v>
      </c>
      <c r="P9" s="21"/>
      <c r="Q9" s="21"/>
    </row>
    <row r="10" spans="3:18" ht="25.5" customHeight="1" x14ac:dyDescent="0.3">
      <c r="C10" s="73"/>
      <c r="D10" s="73"/>
      <c r="E10" s="73"/>
      <c r="F10" s="73"/>
      <c r="G10" s="73"/>
      <c r="H10" s="73"/>
      <c r="I10" s="73"/>
      <c r="J10" s="73"/>
      <c r="K10" s="73"/>
      <c r="L10" s="73"/>
      <c r="M10" s="73"/>
      <c r="O10" s="10" t="s">
        <v>24</v>
      </c>
      <c r="P10" s="21"/>
      <c r="Q10" s="21"/>
    </row>
    <row r="11" spans="3:18" ht="25.5" customHeight="1" x14ac:dyDescent="0.3">
      <c r="C11" s="73"/>
      <c r="D11" s="73"/>
      <c r="E11" s="73"/>
      <c r="F11" s="73"/>
      <c r="G11" s="73"/>
      <c r="H11" s="73"/>
      <c r="I11" s="73"/>
      <c r="J11" s="73"/>
      <c r="K11" s="73"/>
      <c r="L11" s="73"/>
      <c r="M11" s="73"/>
      <c r="O11" s="11" t="s">
        <v>26</v>
      </c>
      <c r="P11" s="21"/>
    </row>
    <row r="12" spans="3:18" ht="12.75" customHeight="1" x14ac:dyDescent="0.3">
      <c r="C12" s="73"/>
      <c r="D12" s="73"/>
      <c r="E12" s="73"/>
      <c r="F12" s="73"/>
      <c r="G12" s="73"/>
      <c r="H12" s="73"/>
      <c r="I12" s="73"/>
      <c r="J12" s="73"/>
      <c r="K12" s="73"/>
      <c r="L12" s="73"/>
      <c r="M12" s="73"/>
    </row>
    <row r="13" spans="3:18" ht="12.75" customHeight="1" x14ac:dyDescent="0.3">
      <c r="C13" s="73"/>
      <c r="D13" s="73"/>
      <c r="E13" s="73"/>
      <c r="F13" s="73"/>
      <c r="G13" s="73"/>
      <c r="H13" s="73"/>
      <c r="I13" s="73"/>
      <c r="J13" s="73"/>
      <c r="K13" s="73"/>
      <c r="L13" s="73"/>
      <c r="M13" s="73"/>
    </row>
    <row r="14" spans="3:18" ht="12.75" customHeight="1" x14ac:dyDescent="0.3">
      <c r="C14" s="73"/>
      <c r="D14" s="73"/>
      <c r="E14" s="73"/>
      <c r="F14" s="73"/>
      <c r="G14" s="73"/>
      <c r="H14" s="73"/>
      <c r="I14" s="73"/>
      <c r="J14" s="73"/>
      <c r="K14" s="73"/>
      <c r="L14" s="73"/>
      <c r="M14" s="73"/>
    </row>
    <row r="15" spans="3:18" ht="27" customHeight="1" x14ac:dyDescent="0.3">
      <c r="C15" s="73"/>
      <c r="D15" s="73"/>
      <c r="E15" s="73"/>
      <c r="F15" s="73"/>
      <c r="G15" s="73"/>
      <c r="H15" s="73"/>
      <c r="I15" s="73"/>
      <c r="J15" s="73"/>
      <c r="K15" s="73"/>
      <c r="L15" s="73"/>
      <c r="M15" s="73"/>
      <c r="O15" s="9"/>
      <c r="P15" s="18" t="s">
        <v>25</v>
      </c>
      <c r="Q15" s="18" t="s">
        <v>41</v>
      </c>
    </row>
    <row r="16" spans="3:18" ht="27" customHeight="1" x14ac:dyDescent="0.3">
      <c r="C16" s="73"/>
      <c r="D16" s="73"/>
      <c r="E16" s="73"/>
      <c r="F16" s="73"/>
      <c r="G16" s="73"/>
      <c r="H16" s="73"/>
      <c r="I16" s="73"/>
      <c r="J16" s="73"/>
      <c r="K16" s="73"/>
      <c r="L16" s="73"/>
      <c r="M16" s="73"/>
      <c r="O16" s="8" t="s">
        <v>32</v>
      </c>
      <c r="P16" s="17"/>
      <c r="Q16" s="17"/>
    </row>
    <row r="17" spans="3:18" ht="27" customHeight="1" x14ac:dyDescent="0.3">
      <c r="C17" s="73"/>
      <c r="D17" s="73"/>
      <c r="E17" s="73"/>
      <c r="F17" s="73"/>
      <c r="G17" s="73"/>
      <c r="H17" s="73"/>
      <c r="I17" s="73"/>
      <c r="J17" s="73"/>
      <c r="K17" s="73"/>
      <c r="L17" s="73"/>
      <c r="M17" s="73"/>
      <c r="O17" s="8" t="s">
        <v>33</v>
      </c>
      <c r="P17" s="17"/>
      <c r="Q17" s="17"/>
    </row>
    <row r="18" spans="3:18" ht="27" customHeight="1" x14ac:dyDescent="0.3">
      <c r="C18" s="73"/>
      <c r="D18" s="73"/>
      <c r="E18" s="73"/>
      <c r="F18" s="73"/>
      <c r="G18" s="73"/>
      <c r="H18" s="73"/>
      <c r="I18" s="73"/>
      <c r="J18" s="73"/>
      <c r="K18" s="73"/>
      <c r="L18" s="73"/>
      <c r="M18" s="73"/>
      <c r="O18" s="8" t="s">
        <v>34</v>
      </c>
      <c r="P18" s="17"/>
      <c r="Q18" s="17"/>
    </row>
    <row r="19" spans="3:18" ht="27" customHeight="1" x14ac:dyDescent="0.3">
      <c r="C19" s="73"/>
      <c r="D19" s="73"/>
      <c r="E19" s="73"/>
      <c r="F19" s="73"/>
      <c r="G19" s="73"/>
      <c r="H19" s="73"/>
      <c r="I19" s="73"/>
      <c r="J19" s="73"/>
      <c r="K19" s="73"/>
      <c r="L19" s="73"/>
      <c r="M19" s="73"/>
      <c r="O19" s="8" t="s">
        <v>35</v>
      </c>
      <c r="P19" s="17"/>
      <c r="Q19" s="17"/>
    </row>
    <row r="20" spans="3:18" ht="27" customHeight="1" x14ac:dyDescent="0.3">
      <c r="C20" s="73"/>
      <c r="D20" s="73"/>
      <c r="E20" s="73"/>
      <c r="F20" s="73"/>
      <c r="G20" s="73"/>
      <c r="H20" s="73"/>
      <c r="I20" s="73"/>
      <c r="J20" s="73"/>
      <c r="K20" s="73"/>
      <c r="L20" s="73"/>
      <c r="M20" s="73"/>
      <c r="O20" s="8" t="s">
        <v>36</v>
      </c>
      <c r="P20" s="17"/>
      <c r="Q20" s="17"/>
    </row>
    <row r="21" spans="3:18" ht="27" customHeight="1" x14ac:dyDescent="0.3">
      <c r="C21" s="73"/>
      <c r="D21" s="73"/>
      <c r="E21" s="73"/>
      <c r="F21" s="73"/>
      <c r="G21" s="73"/>
      <c r="H21" s="73"/>
      <c r="I21" s="73"/>
      <c r="J21" s="73"/>
      <c r="K21" s="73"/>
      <c r="L21" s="73"/>
      <c r="M21" s="73"/>
      <c r="O21" s="8" t="s">
        <v>37</v>
      </c>
      <c r="P21" s="17"/>
      <c r="Q21" s="17"/>
    </row>
    <row r="22" spans="3:18" ht="27" customHeight="1" x14ac:dyDescent="0.3">
      <c r="C22" s="73"/>
      <c r="D22" s="73"/>
      <c r="E22" s="73"/>
      <c r="F22" s="73"/>
      <c r="G22" s="73"/>
      <c r="H22" s="73"/>
      <c r="I22" s="73"/>
      <c r="J22" s="73"/>
      <c r="K22" s="73"/>
      <c r="L22" s="73"/>
      <c r="M22" s="73"/>
      <c r="O22" s="8" t="s">
        <v>38</v>
      </c>
      <c r="P22" s="17"/>
      <c r="Q22" s="17"/>
    </row>
    <row r="23" spans="3:18" ht="27" customHeight="1" x14ac:dyDescent="0.3">
      <c r="C23" s="73"/>
      <c r="D23" s="73"/>
      <c r="E23" s="73"/>
      <c r="F23" s="73"/>
      <c r="G23" s="73"/>
      <c r="H23" s="73"/>
      <c r="I23" s="73"/>
      <c r="J23" s="73"/>
      <c r="K23" s="73"/>
      <c r="L23" s="73"/>
      <c r="M23" s="73"/>
      <c r="O23" s="8" t="s">
        <v>39</v>
      </c>
      <c r="P23" s="17"/>
      <c r="Q23" s="17"/>
    </row>
    <row r="24" spans="3:18" ht="12.75" customHeight="1" x14ac:dyDescent="0.3">
      <c r="C24" s="73"/>
      <c r="D24" s="73"/>
      <c r="E24" s="73"/>
      <c r="F24" s="73"/>
      <c r="G24" s="73"/>
      <c r="H24" s="73"/>
      <c r="I24" s="73"/>
      <c r="J24" s="73"/>
      <c r="K24" s="73"/>
      <c r="L24" s="73"/>
      <c r="M24" s="73"/>
    </row>
    <row r="25" spans="3:18" ht="12.75" customHeight="1" x14ac:dyDescent="0.3">
      <c r="C25" s="73"/>
      <c r="D25" s="73"/>
      <c r="E25" s="73"/>
      <c r="F25" s="73"/>
      <c r="G25" s="73"/>
      <c r="H25" s="73"/>
      <c r="I25" s="73"/>
      <c r="J25" s="73"/>
      <c r="K25" s="73"/>
      <c r="L25" s="73"/>
      <c r="M25" s="73"/>
    </row>
    <row r="26" spans="3:18" ht="12.75" customHeight="1" x14ac:dyDescent="0.3">
      <c r="C26" s="73"/>
      <c r="D26" s="73"/>
      <c r="E26" s="73"/>
      <c r="F26" s="73"/>
      <c r="G26" s="73"/>
      <c r="H26" s="73"/>
      <c r="I26" s="73"/>
      <c r="J26" s="73"/>
      <c r="K26" s="73"/>
      <c r="L26" s="73"/>
      <c r="M26" s="73"/>
    </row>
    <row r="27" spans="3:18" ht="12.75" customHeight="1" x14ac:dyDescent="0.3">
      <c r="C27" s="73"/>
      <c r="D27" s="73"/>
      <c r="E27" s="73"/>
      <c r="F27" s="73"/>
      <c r="G27" s="73"/>
      <c r="H27" s="73"/>
      <c r="I27" s="73"/>
      <c r="J27" s="73"/>
      <c r="K27" s="73"/>
      <c r="L27" s="73"/>
      <c r="M27" s="73"/>
    </row>
    <row r="28" spans="3:18" ht="12.75" customHeight="1" x14ac:dyDescent="0.3">
      <c r="C28" s="73"/>
      <c r="D28" s="73"/>
      <c r="E28" s="73"/>
      <c r="F28" s="73"/>
      <c r="G28" s="73"/>
      <c r="H28" s="73"/>
      <c r="I28" s="73"/>
      <c r="J28" s="73"/>
      <c r="K28" s="73"/>
      <c r="L28" s="73"/>
      <c r="M28" s="73"/>
    </row>
    <row r="29" spans="3:18" ht="12.75" customHeight="1" x14ac:dyDescent="0.3">
      <c r="C29" s="73"/>
      <c r="D29" s="73"/>
      <c r="E29" s="73"/>
      <c r="F29" s="73"/>
      <c r="G29" s="73"/>
      <c r="H29" s="73"/>
      <c r="I29" s="73"/>
      <c r="J29" s="73"/>
      <c r="K29" s="73"/>
      <c r="L29" s="73"/>
      <c r="M29" s="73"/>
    </row>
    <row r="30" spans="3:18" ht="28.5" customHeight="1" x14ac:dyDescent="0.3">
      <c r="C30" s="73"/>
      <c r="D30" s="73"/>
      <c r="E30" s="73"/>
      <c r="F30" s="73"/>
      <c r="G30" s="73"/>
      <c r="H30" s="73"/>
      <c r="I30" s="73"/>
      <c r="J30" s="73"/>
      <c r="K30" s="73"/>
      <c r="L30" s="73"/>
      <c r="M30" s="73"/>
      <c r="P30" s="18" t="s">
        <v>16</v>
      </c>
      <c r="Q30" s="20" t="s">
        <v>29</v>
      </c>
    </row>
    <row r="31" spans="3:18" ht="28.5" customHeight="1" x14ac:dyDescent="0.3">
      <c r="C31" s="73"/>
      <c r="D31" s="73"/>
      <c r="E31" s="73"/>
      <c r="F31" s="73"/>
      <c r="G31" s="73"/>
      <c r="H31" s="73"/>
      <c r="I31" s="73"/>
      <c r="J31" s="73"/>
      <c r="K31" s="73"/>
      <c r="L31" s="73"/>
      <c r="M31" s="73"/>
      <c r="O31" s="8" t="s">
        <v>42</v>
      </c>
      <c r="P31" s="15"/>
      <c r="Q31" s="19"/>
      <c r="R31" s="13"/>
    </row>
    <row r="32" spans="3:18" ht="28.5" customHeight="1" x14ac:dyDescent="0.3">
      <c r="C32" s="73"/>
      <c r="D32" s="73"/>
      <c r="E32" s="73"/>
      <c r="F32" s="73"/>
      <c r="G32" s="73"/>
      <c r="H32" s="73"/>
      <c r="I32" s="73"/>
      <c r="J32" s="73"/>
      <c r="K32" s="73"/>
      <c r="L32" s="73"/>
      <c r="M32" s="73"/>
      <c r="O32" s="8" t="s">
        <v>43</v>
      </c>
      <c r="P32" s="15"/>
      <c r="Q32" s="12"/>
      <c r="R32" s="13"/>
    </row>
    <row r="33" spans="3:18" ht="28.5" customHeight="1" x14ac:dyDescent="0.3">
      <c r="C33" s="73"/>
      <c r="D33" s="73"/>
      <c r="E33" s="73"/>
      <c r="F33" s="73"/>
      <c r="G33" s="73"/>
      <c r="H33" s="73"/>
      <c r="I33" s="73"/>
      <c r="J33" s="73"/>
      <c r="K33" s="73"/>
      <c r="L33" s="73"/>
      <c r="M33" s="73"/>
      <c r="O33" s="8" t="s">
        <v>44</v>
      </c>
      <c r="P33" s="14"/>
      <c r="Q33" s="16"/>
      <c r="R33" s="13"/>
    </row>
    <row r="34" spans="3:18" ht="28.5" customHeight="1" x14ac:dyDescent="0.3">
      <c r="C34" s="73"/>
      <c r="D34" s="73"/>
      <c r="E34" s="73"/>
      <c r="F34" s="73"/>
      <c r="G34" s="73"/>
      <c r="H34" s="73"/>
      <c r="I34" s="73"/>
      <c r="J34" s="73"/>
      <c r="K34" s="73"/>
      <c r="L34" s="73"/>
      <c r="M34" s="73"/>
      <c r="O34" s="8" t="s">
        <v>45</v>
      </c>
      <c r="P34" s="17"/>
      <c r="Q34" s="17"/>
    </row>
    <row r="35" spans="3:18" ht="28.5" customHeight="1" x14ac:dyDescent="0.3">
      <c r="C35" s="73"/>
      <c r="D35" s="73"/>
      <c r="E35" s="73"/>
      <c r="F35" s="73"/>
      <c r="G35" s="73"/>
      <c r="H35" s="73"/>
      <c r="I35" s="73"/>
      <c r="J35" s="73"/>
      <c r="K35" s="73"/>
      <c r="L35" s="73"/>
      <c r="M35" s="73"/>
      <c r="O35" s="8" t="s">
        <v>46</v>
      </c>
      <c r="P35" s="17"/>
      <c r="Q35" s="17"/>
    </row>
    <row r="36" spans="3:18" ht="28.5" customHeight="1" x14ac:dyDescent="0.3">
      <c r="C36" s="73"/>
      <c r="D36" s="73"/>
      <c r="E36" s="73"/>
      <c r="F36" s="73"/>
      <c r="G36" s="73"/>
      <c r="H36" s="73"/>
      <c r="I36" s="73"/>
      <c r="J36" s="73"/>
      <c r="K36" s="73"/>
      <c r="L36" s="73"/>
      <c r="M36" s="73"/>
      <c r="O36" s="8" t="s">
        <v>47</v>
      </c>
      <c r="P36" s="17"/>
      <c r="Q36" s="17"/>
    </row>
    <row r="37" spans="3:18" ht="12.75" customHeight="1" x14ac:dyDescent="0.3">
      <c r="C37" s="73"/>
      <c r="D37" s="73"/>
      <c r="E37" s="73"/>
      <c r="F37" s="73"/>
      <c r="G37" s="73"/>
      <c r="H37" s="73"/>
      <c r="I37" s="73"/>
      <c r="J37" s="73"/>
      <c r="K37" s="73"/>
      <c r="L37" s="73"/>
      <c r="M37" s="73"/>
    </row>
    <row r="38" spans="3:18" ht="12.75" customHeight="1" x14ac:dyDescent="0.3">
      <c r="C38" s="73"/>
      <c r="D38" s="73"/>
      <c r="E38" s="73"/>
      <c r="F38" s="73"/>
      <c r="G38" s="73"/>
      <c r="H38" s="73"/>
      <c r="I38" s="73"/>
      <c r="J38" s="73"/>
      <c r="K38" s="73"/>
      <c r="L38" s="73"/>
      <c r="M38" s="73"/>
    </row>
    <row r="39" spans="3:18" ht="12.75" customHeight="1" x14ac:dyDescent="0.3">
      <c r="C39" s="73"/>
      <c r="D39" s="73"/>
      <c r="E39" s="73"/>
      <c r="F39" s="73"/>
      <c r="G39" s="73"/>
      <c r="H39" s="73"/>
      <c r="I39" s="73"/>
      <c r="J39" s="73"/>
      <c r="K39" s="73"/>
      <c r="L39" s="73"/>
      <c r="M39" s="73"/>
    </row>
    <row r="40" spans="3:18" ht="12.75" customHeight="1" x14ac:dyDescent="0.3">
      <c r="C40" s="73"/>
      <c r="D40" s="73"/>
      <c r="E40" s="73"/>
      <c r="F40" s="73"/>
      <c r="G40" s="73"/>
      <c r="H40" s="73"/>
      <c r="I40" s="73"/>
      <c r="J40" s="73"/>
      <c r="K40" s="73"/>
      <c r="L40" s="73"/>
      <c r="M40" s="73"/>
    </row>
    <row r="41" spans="3:18" ht="12.75" customHeight="1" x14ac:dyDescent="0.3">
      <c r="C41" s="73"/>
      <c r="D41" s="73"/>
      <c r="E41" s="73"/>
      <c r="F41" s="73"/>
      <c r="G41" s="73"/>
      <c r="H41" s="73"/>
      <c r="I41" s="73"/>
      <c r="J41" s="73"/>
      <c r="K41" s="73"/>
      <c r="L41" s="73"/>
      <c r="M41" s="73"/>
    </row>
    <row r="42" spans="3:18" ht="12.75" customHeight="1" x14ac:dyDescent="0.3">
      <c r="C42" s="73"/>
      <c r="D42" s="73"/>
      <c r="E42" s="73"/>
      <c r="F42" s="73"/>
      <c r="G42" s="73"/>
      <c r="H42" s="73"/>
      <c r="I42" s="73"/>
      <c r="J42" s="73"/>
      <c r="K42" s="73"/>
      <c r="L42" s="73"/>
      <c r="M42" s="73"/>
    </row>
    <row r="43" spans="3:18" ht="12.75" customHeight="1" x14ac:dyDescent="0.3">
      <c r="C43" s="73"/>
      <c r="D43" s="73"/>
      <c r="E43" s="73"/>
      <c r="F43" s="73"/>
      <c r="G43" s="73"/>
      <c r="H43" s="73"/>
      <c r="I43" s="73"/>
      <c r="J43" s="73"/>
      <c r="K43" s="73"/>
      <c r="L43" s="73"/>
      <c r="M43" s="73"/>
    </row>
    <row r="44" spans="3:18" ht="12.75" customHeight="1" x14ac:dyDescent="0.3">
      <c r="C44" s="73"/>
      <c r="D44" s="73"/>
      <c r="E44" s="73"/>
      <c r="F44" s="73"/>
      <c r="G44" s="73"/>
      <c r="H44" s="73"/>
      <c r="I44" s="73"/>
      <c r="J44" s="73"/>
      <c r="K44" s="73"/>
      <c r="L44" s="73"/>
      <c r="M44" s="73"/>
    </row>
    <row r="45" spans="3:18" ht="12.75" customHeight="1" x14ac:dyDescent="0.3">
      <c r="C45" s="73"/>
      <c r="D45" s="73"/>
      <c r="E45" s="73"/>
      <c r="F45" s="73"/>
      <c r="G45" s="73"/>
      <c r="H45" s="73"/>
      <c r="I45" s="73"/>
      <c r="J45" s="73"/>
      <c r="K45" s="73"/>
      <c r="L45" s="73"/>
      <c r="M45" s="73"/>
    </row>
    <row r="46" spans="3:18" ht="12.75" customHeight="1" x14ac:dyDescent="0.3">
      <c r="C46" s="73"/>
      <c r="D46" s="73"/>
      <c r="E46" s="73"/>
      <c r="F46" s="73"/>
      <c r="G46" s="73"/>
      <c r="H46" s="73"/>
      <c r="I46" s="73"/>
      <c r="J46" s="73"/>
      <c r="K46" s="73"/>
      <c r="L46" s="73"/>
      <c r="M46" s="73"/>
    </row>
    <row r="47" spans="3:18" ht="12.75" customHeight="1" x14ac:dyDescent="0.3">
      <c r="C47" s="73"/>
      <c r="D47" s="73"/>
      <c r="E47" s="73"/>
      <c r="F47" s="73"/>
      <c r="G47" s="73"/>
      <c r="H47" s="73"/>
      <c r="I47" s="73"/>
      <c r="J47" s="73"/>
      <c r="K47" s="73"/>
      <c r="L47" s="73"/>
      <c r="M47" s="73"/>
    </row>
    <row r="48" spans="3:18" ht="12.75" customHeight="1" x14ac:dyDescent="0.3">
      <c r="C48" s="73"/>
      <c r="D48" s="73"/>
      <c r="E48" s="73"/>
      <c r="F48" s="73"/>
      <c r="G48" s="73"/>
      <c r="H48" s="73"/>
      <c r="I48" s="73"/>
      <c r="J48" s="73"/>
      <c r="K48" s="73"/>
      <c r="L48" s="73"/>
      <c r="M48" s="73"/>
    </row>
    <row r="49" spans="3:13" ht="12.75" customHeight="1" x14ac:dyDescent="0.3">
      <c r="C49" s="73"/>
      <c r="D49" s="73"/>
      <c r="E49" s="73"/>
      <c r="F49" s="73"/>
      <c r="G49" s="73"/>
      <c r="H49" s="73"/>
      <c r="I49" s="73"/>
      <c r="J49" s="73"/>
      <c r="K49" s="73"/>
      <c r="L49" s="73"/>
      <c r="M49" s="73"/>
    </row>
    <row r="50" spans="3:13" ht="12.75" customHeight="1" x14ac:dyDescent="0.3">
      <c r="C50" s="73"/>
      <c r="D50" s="73"/>
      <c r="E50" s="73"/>
      <c r="F50" s="73"/>
      <c r="G50" s="73"/>
      <c r="H50" s="73"/>
      <c r="I50" s="73"/>
      <c r="J50" s="73"/>
      <c r="K50" s="73"/>
      <c r="L50" s="73"/>
      <c r="M50" s="73"/>
    </row>
    <row r="51" spans="3:13" ht="12.75" customHeight="1" x14ac:dyDescent="0.3">
      <c r="C51" s="73"/>
      <c r="D51" s="73"/>
      <c r="E51" s="73"/>
      <c r="F51" s="73"/>
      <c r="G51" s="73"/>
      <c r="H51" s="73"/>
      <c r="I51" s="73"/>
      <c r="J51" s="73"/>
      <c r="K51" s="73"/>
      <c r="L51" s="73"/>
      <c r="M51" s="73"/>
    </row>
    <row r="52" spans="3:13" ht="12.75" customHeight="1" x14ac:dyDescent="0.3">
      <c r="C52" s="73"/>
      <c r="D52" s="73"/>
      <c r="E52" s="73"/>
      <c r="F52" s="73"/>
      <c r="G52" s="73"/>
      <c r="H52" s="73"/>
      <c r="I52" s="73"/>
      <c r="J52" s="73"/>
      <c r="K52" s="73"/>
      <c r="L52" s="73"/>
      <c r="M52" s="73"/>
    </row>
    <row r="53" spans="3:13" ht="12.75" customHeight="1" x14ac:dyDescent="0.3">
      <c r="C53" s="73"/>
      <c r="D53" s="73"/>
      <c r="E53" s="73"/>
      <c r="F53" s="73"/>
      <c r="G53" s="73"/>
      <c r="H53" s="73"/>
      <c r="I53" s="73"/>
      <c r="J53" s="73"/>
      <c r="K53" s="73"/>
      <c r="L53" s="73"/>
      <c r="M53" s="73"/>
    </row>
    <row r="54" spans="3:13" ht="12.75" customHeight="1" x14ac:dyDescent="0.3">
      <c r="C54" s="73"/>
      <c r="D54" s="73"/>
      <c r="E54" s="73"/>
      <c r="F54" s="73"/>
      <c r="G54" s="73"/>
      <c r="H54" s="73"/>
      <c r="I54" s="73"/>
      <c r="J54" s="73"/>
      <c r="K54" s="73"/>
      <c r="L54" s="73"/>
      <c r="M54" s="73"/>
    </row>
    <row r="55" spans="3:13" ht="12.75" customHeight="1" x14ac:dyDescent="0.3">
      <c r="C55" s="73"/>
      <c r="D55" s="73"/>
      <c r="E55" s="73"/>
      <c r="F55" s="73"/>
      <c r="G55" s="73"/>
      <c r="H55" s="73"/>
      <c r="I55" s="73"/>
      <c r="J55" s="73"/>
      <c r="K55" s="73"/>
      <c r="L55" s="73"/>
      <c r="M55" s="73"/>
    </row>
    <row r="56" spans="3:13" ht="12.75" customHeight="1" x14ac:dyDescent="0.3">
      <c r="C56" s="73"/>
      <c r="D56" s="73"/>
      <c r="E56" s="73"/>
      <c r="F56" s="73"/>
      <c r="G56" s="73"/>
      <c r="H56" s="73"/>
      <c r="I56" s="73"/>
      <c r="J56" s="73"/>
      <c r="K56" s="73"/>
      <c r="L56" s="73"/>
      <c r="M56" s="73"/>
    </row>
    <row r="57" spans="3:13" ht="12.75" customHeight="1" x14ac:dyDescent="0.3">
      <c r="C57" s="73"/>
      <c r="D57" s="73"/>
      <c r="E57" s="73"/>
      <c r="F57" s="73"/>
      <c r="G57" s="73"/>
      <c r="H57" s="73"/>
      <c r="I57" s="73"/>
      <c r="J57" s="73"/>
      <c r="K57" s="73"/>
      <c r="L57" s="73"/>
      <c r="M57" s="73"/>
    </row>
    <row r="58" spans="3:13" ht="12.75" customHeight="1" x14ac:dyDescent="0.3">
      <c r="C58" s="7"/>
      <c r="D58" s="7"/>
      <c r="E58" s="7"/>
      <c r="F58" s="7"/>
      <c r="G58" s="7"/>
      <c r="H58" s="7"/>
      <c r="I58" s="7"/>
      <c r="J58" s="7"/>
      <c r="K58" s="7"/>
    </row>
    <row r="59" spans="3:13" ht="12.75" customHeight="1" x14ac:dyDescent="0.3">
      <c r="C59" s="7"/>
      <c r="D59" s="7"/>
      <c r="E59" s="7"/>
      <c r="F59" s="7"/>
      <c r="G59" s="7"/>
      <c r="H59" s="7"/>
      <c r="I59" s="7"/>
      <c r="J59" s="7"/>
      <c r="K59" s="7"/>
    </row>
    <row r="60" spans="3:13" ht="12.75" customHeight="1" x14ac:dyDescent="0.3">
      <c r="C60" s="7"/>
      <c r="D60" s="7"/>
      <c r="E60" s="7"/>
      <c r="F60" s="7"/>
      <c r="G60" s="7"/>
      <c r="H60" s="7"/>
      <c r="I60" s="7"/>
      <c r="J60" s="7"/>
      <c r="K60" s="7"/>
    </row>
    <row r="61" spans="3:13" ht="12.75" customHeight="1" x14ac:dyDescent="0.3">
      <c r="C61" s="7"/>
      <c r="D61" s="7"/>
      <c r="E61" s="7"/>
      <c r="F61" s="7"/>
      <c r="G61" s="7"/>
      <c r="H61" s="7"/>
      <c r="I61" s="7"/>
      <c r="J61" s="7"/>
      <c r="K61" s="7"/>
    </row>
    <row r="62" spans="3:13" ht="12.75" customHeight="1" x14ac:dyDescent="0.3">
      <c r="C62" s="7"/>
      <c r="D62" s="7"/>
      <c r="E62" s="7"/>
      <c r="F62" s="7"/>
      <c r="G62" s="7"/>
      <c r="H62" s="7"/>
      <c r="I62" s="7"/>
      <c r="J62" s="7"/>
      <c r="K62" s="7"/>
    </row>
    <row r="63" spans="3:13" ht="12.75" customHeight="1" x14ac:dyDescent="0.3">
      <c r="C63" s="7"/>
      <c r="D63" s="7"/>
      <c r="E63" s="7"/>
      <c r="F63" s="7"/>
      <c r="G63" s="7"/>
      <c r="H63" s="7"/>
      <c r="I63" s="7"/>
      <c r="J63" s="7"/>
      <c r="K63" s="7"/>
    </row>
  </sheetData>
  <sheetProtection algorithmName="SHA-512" hashValue="wThu2br7a8VdLrhLY+rcYY7vI3bSG3E3SWB5bfylwwYD2xt4liIVFpBwGFeYs9NSVgFQnUpXCuPt3kKo02f6YQ==" saltValue="wcDDg5hVdSD8TxNjwBD8qQ==" spinCount="100000" sheet="1" objects="1" scenarios="1"/>
  <protectedRanges>
    <protectedRange sqref="P9:P11 Q9:Q10 P16:Q23 P31:Q36" name="Range1"/>
  </protectedRanges>
  <mergeCells count="1">
    <mergeCell ref="C9:M57"/>
  </mergeCells>
  <phoneticPr fontId="18" type="noConversion"/>
  <dataValidations count="2">
    <dataValidation type="decimal" allowBlank="1" showInputMessage="1" showErrorMessage="1" sqref="Q31:Q36 Q16:Q23" xr:uid="{6E124CA1-A335-4B69-A6F1-6B3E574A0ADE}">
      <formula1>0</formula1>
      <formula2>1000000</formula2>
    </dataValidation>
    <dataValidation type="whole" allowBlank="1" showInputMessage="1" showErrorMessage="1" sqref="Q9:Q10" xr:uid="{81E6ED6D-0726-4706-A631-0F1503135B98}">
      <formula1>1</formula1>
      <formula2>40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8012C-7E13-4BB4-93DA-09AE216FCB4E}">
  <dimension ref="A1:D2"/>
  <sheetViews>
    <sheetView workbookViewId="0">
      <selection activeCell="A2" sqref="A2"/>
    </sheetView>
  </sheetViews>
  <sheetFormatPr defaultRowHeight="15" x14ac:dyDescent="0.25"/>
  <cols>
    <col min="1" max="1" width="17.85546875" bestFit="1" customWidth="1"/>
    <col min="2" max="2" width="24.7109375" customWidth="1"/>
    <col min="3" max="3" width="14.5703125" customWidth="1"/>
    <col min="4" max="4" width="13.5703125" customWidth="1"/>
  </cols>
  <sheetData>
    <row r="1" spans="1:4" s="2" customFormat="1" x14ac:dyDescent="0.25">
      <c r="A1" s="2" t="s">
        <v>0</v>
      </c>
      <c r="B1" s="2" t="s">
        <v>1</v>
      </c>
      <c r="C1" s="2" t="s">
        <v>2</v>
      </c>
      <c r="D1" s="2" t="s">
        <v>3</v>
      </c>
    </row>
    <row r="2" spans="1:4" x14ac:dyDescent="0.25">
      <c r="A2" t="s">
        <v>49</v>
      </c>
    </row>
  </sheetData>
  <sheetProtection algorithmName="SHA-512" hashValue="0szdSwROeqVJGuApnzmmFcqyM6MP0RX3kzbFmqm+qvq5Er3CFwXb83bljd6yn2PssvmqyRyms++uhjQmvT3YxA==" saltValue="8BrOmSsn+LnWtli1YLSH/Q==" spinCount="100000" sheet="1" objects="1" scenarios="1"/>
  <protectedRanges>
    <protectedRange sqref="A3:D1048576 B2:D2" name="Range1"/>
    <protectedRange sqref="A2" name="Range1_1"/>
  </protectedRanges>
  <conditionalFormatting sqref="A2:D2">
    <cfRule type="containsBlanks" dxfId="6" priority="1">
      <formula>LEN(TRIM(A2))=0</formula>
    </cfRule>
    <cfRule type="containsText" dxfId="5" priority="2" operator="containsText" text="[Import qPCR data]">
      <formula>NOT(ISERROR(SEARCH("[Import qPCR data]",A2)))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5FAE-3002-4B68-9BDC-1962E399292F}">
  <dimension ref="B2:O34"/>
  <sheetViews>
    <sheetView zoomScale="85" zoomScaleNormal="85" workbookViewId="0"/>
  </sheetViews>
  <sheetFormatPr defaultRowHeight="15" x14ac:dyDescent="0.25"/>
  <cols>
    <col min="1" max="1" width="4" style="23" customWidth="1"/>
    <col min="2" max="3" width="9.140625" style="23"/>
    <col min="4" max="15" width="18.5703125" style="23" customWidth="1"/>
    <col min="16" max="16384" width="9.140625" style="23"/>
  </cols>
  <sheetData>
    <row r="2" spans="2:15" x14ac:dyDescent="0.25">
      <c r="B2" s="22"/>
      <c r="D2" s="24">
        <v>1</v>
      </c>
      <c r="E2" s="24">
        <v>2</v>
      </c>
      <c r="F2" s="24">
        <v>3</v>
      </c>
      <c r="G2" s="24">
        <v>4</v>
      </c>
      <c r="H2" s="24">
        <v>5</v>
      </c>
      <c r="I2" s="24">
        <v>6</v>
      </c>
      <c r="J2" s="24">
        <v>7</v>
      </c>
      <c r="K2" s="24">
        <v>8</v>
      </c>
      <c r="L2" s="24">
        <v>9</v>
      </c>
      <c r="M2" s="24">
        <v>10</v>
      </c>
      <c r="N2" s="24">
        <v>11</v>
      </c>
      <c r="O2" s="24">
        <v>12</v>
      </c>
    </row>
    <row r="3" spans="2:15" x14ac:dyDescent="0.25">
      <c r="B3" s="77" t="s">
        <v>4</v>
      </c>
      <c r="C3" s="25" t="s">
        <v>1</v>
      </c>
      <c r="D3" s="26" t="str">
        <f>IFERROR(INDEX('Raw Data Import'!$B:$B,MATCH($B3&amp;D$2,'Raw Data Import'!$A:$A,0)),"")</f>
        <v/>
      </c>
      <c r="E3" s="25" t="str">
        <f>IFERROR(INDEX('Raw Data Import'!$B:$B,MATCH($B3&amp;E$2,'Raw Data Import'!$A:$A,0)),"")</f>
        <v/>
      </c>
      <c r="F3" s="25" t="str">
        <f>IFERROR(INDEX('Raw Data Import'!$B:$B,MATCH($B3&amp;F$2,'Raw Data Import'!$A:$A,0)),"")</f>
        <v/>
      </c>
      <c r="G3" s="25" t="str">
        <f>IFERROR(INDEX('Raw Data Import'!$B:$B,MATCH($B3&amp;G$2,'Raw Data Import'!$A:$A,0)),"")</f>
        <v/>
      </c>
      <c r="H3" s="25" t="str">
        <f>IFERROR(INDEX('Raw Data Import'!$B:$B,MATCH($B3&amp;H$2,'Raw Data Import'!$A:$A,0)),"")</f>
        <v/>
      </c>
      <c r="I3" s="25" t="str">
        <f>IFERROR(INDEX('Raw Data Import'!$B:$B,MATCH($B3&amp;I$2,'Raw Data Import'!$A:$A,0)),"")</f>
        <v/>
      </c>
      <c r="J3" s="25" t="str">
        <f>IFERROR(INDEX('Raw Data Import'!$B:$B,MATCH($B3&amp;J$2,'Raw Data Import'!$A:$A,0)),"")</f>
        <v/>
      </c>
      <c r="K3" s="25" t="str">
        <f>IFERROR(INDEX('Raw Data Import'!$B:$B,MATCH($B3&amp;K$2,'Raw Data Import'!$A:$A,0)),"")</f>
        <v/>
      </c>
      <c r="L3" s="25" t="str">
        <f>IFERROR(INDEX('Raw Data Import'!$B:$B,MATCH($B3&amp;L$2,'Raw Data Import'!$A:$A,0)),"")</f>
        <v/>
      </c>
      <c r="M3" s="25" t="str">
        <f>IFERROR(INDEX('Raw Data Import'!$B:$B,MATCH($B3&amp;M$2,'Raw Data Import'!$A:$A,0)),"")</f>
        <v/>
      </c>
      <c r="N3" s="25" t="str">
        <f>IFERROR(INDEX('Raw Data Import'!$B:$B,MATCH($B3&amp;N$2,'Raw Data Import'!$A:$A,0)),"")</f>
        <v/>
      </c>
      <c r="O3" s="25" t="str">
        <f>IFERROR(INDEX('Raw Data Import'!$B:$B,MATCH($B3&amp;O$2,'Raw Data Import'!$A:$A,0)),"")</f>
        <v/>
      </c>
    </row>
    <row r="4" spans="2:15" x14ac:dyDescent="0.25">
      <c r="B4" s="78"/>
      <c r="C4" s="27">
        <f>Instructions!$P$9</f>
        <v>0</v>
      </c>
      <c r="D4" s="26" t="str" cm="1">
        <f t="array" ref="D4">IFERROR(INDEX('Raw Data Import'!$D:$D,MATCH(1,('Raw Data Import'!$C:$C=Instructions!$P$9)*('Raw Data Import'!$A:$A='Data Review'!$B3&amp;'Data Review'!D$2),0)),"")</f>
        <v/>
      </c>
      <c r="E4" s="27" t="str" cm="1">
        <f t="array" ref="E4">IFERROR(INDEX('Raw Data Import'!$D:$D,MATCH(1,('Raw Data Import'!$C:$C=Instructions!$P$9)*('Raw Data Import'!$A:$A='Data Review'!$B3&amp;'Data Review'!E$2),0)),"")</f>
        <v/>
      </c>
      <c r="F4" s="27" t="str" cm="1">
        <f t="array" ref="F4">IFERROR(INDEX('Raw Data Import'!$D:$D,MATCH(1,('Raw Data Import'!$C:$C=Instructions!$P$9)*('Raw Data Import'!$A:$A='Data Review'!$B3&amp;'Data Review'!F$2),0)),"")</f>
        <v/>
      </c>
      <c r="G4" s="27" t="str" cm="1">
        <f t="array" ref="G4">IFERROR(INDEX('Raw Data Import'!$D:$D,MATCH(1,('Raw Data Import'!$C:$C=Instructions!$P$9)*('Raw Data Import'!$A:$A='Data Review'!$B3&amp;'Data Review'!G$2),0)),"")</f>
        <v/>
      </c>
      <c r="H4" s="27" t="str" cm="1">
        <f t="array" ref="H4">IFERROR(INDEX('Raw Data Import'!$D:$D,MATCH(1,('Raw Data Import'!$C:$C=Instructions!$P$9)*('Raw Data Import'!$A:$A='Data Review'!$B3&amp;'Data Review'!H$2),0)),"")</f>
        <v/>
      </c>
      <c r="I4" s="27" t="str" cm="1">
        <f t="array" ref="I4">IFERROR(INDEX('Raw Data Import'!$D:$D,MATCH(1,('Raw Data Import'!$C:$C=Instructions!$P$9)*('Raw Data Import'!$A:$A='Data Review'!$B3&amp;'Data Review'!I$2),0)),"")</f>
        <v/>
      </c>
      <c r="J4" s="27" t="str" cm="1">
        <f t="array" ref="J4">IFERROR(INDEX('Raw Data Import'!$D:$D,MATCH(1,('Raw Data Import'!$C:$C=Instructions!$P$9)*('Raw Data Import'!$A:$A='Data Review'!$B3&amp;'Data Review'!J$2),0)),"")</f>
        <v/>
      </c>
      <c r="K4" s="27" t="str" cm="1">
        <f t="array" ref="K4">IFERROR(INDEX('Raw Data Import'!$D:$D,MATCH(1,('Raw Data Import'!$C:$C=Instructions!$P$9)*('Raw Data Import'!$A:$A='Data Review'!$B3&amp;'Data Review'!K$2),0)),"")</f>
        <v/>
      </c>
      <c r="L4" s="27" t="str" cm="1">
        <f t="array" ref="L4">IFERROR(INDEX('Raw Data Import'!$D:$D,MATCH(1,('Raw Data Import'!$C:$C=Instructions!$P$9)*('Raw Data Import'!$A:$A='Data Review'!$B3&amp;'Data Review'!L$2),0)),"")</f>
        <v/>
      </c>
      <c r="M4" s="27" t="str" cm="1">
        <f t="array" ref="M4">IFERROR(INDEX('Raw Data Import'!$D:$D,MATCH(1,('Raw Data Import'!$C:$C=Instructions!$P$9)*('Raw Data Import'!$A:$A='Data Review'!$B3&amp;'Data Review'!M$2),0)),"")</f>
        <v/>
      </c>
      <c r="N4" s="27" t="str" cm="1">
        <f t="array" ref="N4">IFERROR(INDEX('Raw Data Import'!$D:$D,MATCH(1,('Raw Data Import'!$C:$C=Instructions!$P$9)*('Raw Data Import'!$A:$A='Data Review'!$B3&amp;'Data Review'!N$2),0)),"")</f>
        <v/>
      </c>
      <c r="O4" s="27" t="str" cm="1">
        <f t="array" ref="O4">IFERROR(INDEX('Raw Data Import'!$D:$D,MATCH(1,('Raw Data Import'!$C:$C=Instructions!$P$9)*('Raw Data Import'!$A:$A='Data Review'!$B3&amp;'Data Review'!O$2),0)),"")</f>
        <v/>
      </c>
    </row>
    <row r="5" spans="2:15" x14ac:dyDescent="0.25">
      <c r="B5" s="78"/>
      <c r="C5" s="27">
        <f>Instructions!$P$10</f>
        <v>0</v>
      </c>
      <c r="D5" s="26" t="str" cm="1">
        <f t="array" ref="D5">IFERROR(INDEX('Raw Data Import'!$D:$D,MATCH(1,('Raw Data Import'!$C:$C=Instructions!$P$10)*('Raw Data Import'!$A:$A='Data Review'!$B3&amp;'Data Review'!D$2),0)),"")</f>
        <v/>
      </c>
      <c r="E5" s="27" t="str" cm="1">
        <f t="array" ref="E5">IFERROR(INDEX('Raw Data Import'!$D:$D,MATCH(1,('Raw Data Import'!$C:$C=Instructions!$P$10)*('Raw Data Import'!$A:$A='Data Review'!$B3&amp;'Data Review'!E$2),0)),"")</f>
        <v/>
      </c>
      <c r="F5" s="27" t="str" cm="1">
        <f t="array" ref="F5">IFERROR(INDEX('Raw Data Import'!$D:$D,MATCH(1,('Raw Data Import'!$C:$C=Instructions!$P$10)*('Raw Data Import'!$A:$A='Data Review'!$B3&amp;'Data Review'!F$2),0)),"")</f>
        <v/>
      </c>
      <c r="G5" s="27" t="str" cm="1">
        <f t="array" ref="G5">IFERROR(INDEX('Raw Data Import'!$D:$D,MATCH(1,('Raw Data Import'!$C:$C=Instructions!$P$10)*('Raw Data Import'!$A:$A='Data Review'!$B3&amp;'Data Review'!G$2),0)),"")</f>
        <v/>
      </c>
      <c r="H5" s="27" t="str" cm="1">
        <f t="array" ref="H5">IFERROR(INDEX('Raw Data Import'!$D:$D,MATCH(1,('Raw Data Import'!$C:$C=Instructions!$P$10)*('Raw Data Import'!$A:$A='Data Review'!$B3&amp;'Data Review'!H$2),0)),"")</f>
        <v/>
      </c>
      <c r="I5" s="27" t="str" cm="1">
        <f t="array" ref="I5">IFERROR(INDEX('Raw Data Import'!$D:$D,MATCH(1,('Raw Data Import'!$C:$C=Instructions!$P$10)*('Raw Data Import'!$A:$A='Data Review'!$B3&amp;'Data Review'!I$2),0)),"")</f>
        <v/>
      </c>
      <c r="J5" s="27" t="str" cm="1">
        <f t="array" ref="J5">IFERROR(INDEX('Raw Data Import'!$D:$D,MATCH(1,('Raw Data Import'!$C:$C=Instructions!$P$10)*('Raw Data Import'!$A:$A='Data Review'!$B3&amp;'Data Review'!J$2),0)),"")</f>
        <v/>
      </c>
      <c r="K5" s="27" t="str" cm="1">
        <f t="array" ref="K5">IFERROR(INDEX('Raw Data Import'!$D:$D,MATCH(1,('Raw Data Import'!$C:$C=Instructions!$P$10)*('Raw Data Import'!$A:$A='Data Review'!$B3&amp;'Data Review'!K$2),0)),"")</f>
        <v/>
      </c>
      <c r="L5" s="27" t="str" cm="1">
        <f t="array" ref="L5">IFERROR(INDEX('Raw Data Import'!$D:$D,MATCH(1,('Raw Data Import'!$C:$C=Instructions!$P$10)*('Raw Data Import'!$A:$A='Data Review'!$B3&amp;'Data Review'!L$2),0)),"")</f>
        <v/>
      </c>
      <c r="M5" s="27" t="str" cm="1">
        <f t="array" ref="M5">IFERROR(INDEX('Raw Data Import'!$D:$D,MATCH(1,('Raw Data Import'!$C:$C=Instructions!$P$10)*('Raw Data Import'!$A:$A='Data Review'!$B3&amp;'Data Review'!M$2),0)),"")</f>
        <v/>
      </c>
      <c r="N5" s="27" t="str" cm="1">
        <f t="array" ref="N5">IFERROR(INDEX('Raw Data Import'!$D:$D,MATCH(1,('Raw Data Import'!$C:$C=Instructions!$P$10)*('Raw Data Import'!$A:$A='Data Review'!$B3&amp;'Data Review'!N$2),0)),"")</f>
        <v/>
      </c>
      <c r="O5" s="27" t="str" cm="1">
        <f t="array" ref="O5">IFERROR(INDEX('Raw Data Import'!$D:$D,MATCH(1,('Raw Data Import'!$C:$C=Instructions!$P$10)*('Raw Data Import'!$A:$A='Data Review'!$B3&amp;'Data Review'!O$2),0)),"")</f>
        <v/>
      </c>
    </row>
    <row r="6" spans="2:15" x14ac:dyDescent="0.25">
      <c r="B6" s="79"/>
      <c r="C6" s="28" t="s">
        <v>12</v>
      </c>
      <c r="D6" s="29" t="str">
        <f>IF(OR(OR(ISNUMBER(D4),ISNUMBER(D5)),AND(D4=Instructions!$P$11,D5=Instructions!$P$11)),IF(AND(D4&gt;=Instructions!$Q$9,D5&lt;Instructions!$Q$10),"NEGATIVE",IF(D4&lt;Instructions!$Q$9,"POSITIVE",IF(OR(AND(D4&gt;=Instructions!$Q$9,D5&gt;=Instructions!$Q$10),AND(D4=Instructions!$P$11,D5&gt;=Instructions!$Q$10),AND(D4=Instructions!$P$11,D5&gt;=Instructions!$P$11)),"INVALID",""))),"")</f>
        <v>INVALID</v>
      </c>
      <c r="E6" s="28" t="str">
        <f>IF(OR(OR(ISNUMBER(E4),ISNUMBER(E5)),AND(E4=Instructions!$P$11,E5=Instructions!$P$11)),IF(AND(E4&gt;=Instructions!$Q$9,E5&lt;Instructions!$Q$10),"NEGATIVE",IF(E4&lt;Instructions!$Q$9,"POSITIVE",IF(OR(AND(E4&gt;=Instructions!$Q$9,E5&gt;=Instructions!$Q$10),AND(E4=Instructions!$P$11,E5&gt;=Instructions!$Q$10),AND(E4=Instructions!$P$11,E5&gt;=Instructions!$P$11)),"INVALID",""))),"")</f>
        <v>INVALID</v>
      </c>
      <c r="F6" s="28" t="str">
        <f>IF(OR(OR(ISNUMBER(F4),ISNUMBER(F5)),AND(F4=Instructions!$P$11,F5=Instructions!$P$11)),IF(AND(F4&gt;=Instructions!$Q$9,F5&lt;Instructions!$Q$10),"NEGATIVE",IF(F4&lt;Instructions!$Q$9,"POSITIVE",IF(OR(AND(F4&gt;=Instructions!$Q$9,F5&gt;=Instructions!$Q$10),AND(F4=Instructions!$P$11,F5&gt;=Instructions!$Q$10),AND(F4=Instructions!$P$11,F5&gt;=Instructions!$P$11)),"INVALID",""))),"")</f>
        <v>INVALID</v>
      </c>
      <c r="G6" s="28" t="str">
        <f>IF(OR(OR(ISNUMBER(G4),ISNUMBER(G5)),AND(G4=Instructions!$P$11,G5=Instructions!$P$11)),IF(AND(G4&gt;=Instructions!$Q$9,G5&lt;Instructions!$Q$10),"NEGATIVE",IF(G4&lt;Instructions!$Q$9,"POSITIVE",IF(OR(AND(G4&gt;=Instructions!$Q$9,G5&gt;=Instructions!$Q$10),AND(G4=Instructions!$P$11,G5&gt;=Instructions!$Q$10),AND(G4=Instructions!$P$11,G5&gt;=Instructions!$P$11)),"INVALID",""))),"")</f>
        <v>INVALID</v>
      </c>
      <c r="H6" s="28" t="str">
        <f>IF(OR(OR(ISNUMBER(H4),ISNUMBER(H5)),AND(H4=Instructions!$P$11,H5=Instructions!$P$11)),IF(AND(H4&gt;=Instructions!$Q$9,H5&lt;Instructions!$Q$10),"NEGATIVE",IF(H4&lt;Instructions!$Q$9,"POSITIVE",IF(OR(AND(H4&gt;=Instructions!$Q$9,H5&gt;=Instructions!$Q$10),AND(H4=Instructions!$P$11,H5&gt;=Instructions!$Q$10),AND(H4=Instructions!$P$11,H5&gt;=Instructions!$P$11)),"INVALID",""))),"")</f>
        <v>INVALID</v>
      </c>
      <c r="I6" s="28" t="str">
        <f>IF(OR(OR(ISNUMBER(I4),ISNUMBER(I5)),AND(I4=Instructions!$P$11,I5=Instructions!$P$11)),IF(AND(I4&gt;=Instructions!$Q$9,I5&lt;Instructions!$Q$10),"NEGATIVE",IF(I4&lt;Instructions!$Q$9,"POSITIVE",IF(OR(AND(I4&gt;=Instructions!$Q$9,I5&gt;=Instructions!$Q$10),AND(I4=Instructions!$P$11,I5&gt;=Instructions!$Q$10),AND(I4=Instructions!$P$11,I5&gt;=Instructions!$P$11)),"INVALID",""))),"")</f>
        <v>INVALID</v>
      </c>
      <c r="J6" s="28" t="str">
        <f>IF(OR(OR(ISNUMBER(J4),ISNUMBER(J5)),AND(J4=Instructions!$P$11,J5=Instructions!$P$11)),IF(AND(J4&gt;=Instructions!$Q$9,J5&lt;Instructions!$Q$10),"NEGATIVE",IF(J4&lt;Instructions!$Q$9,"POSITIVE",IF(OR(AND(J4&gt;=Instructions!$Q$9,J5&gt;=Instructions!$Q$10),AND(J4=Instructions!$P$11,J5&gt;=Instructions!$Q$10),AND(J4=Instructions!$P$11,J5&gt;=Instructions!$P$11)),"INVALID",""))),"")</f>
        <v>INVALID</v>
      </c>
      <c r="K6" s="28" t="str">
        <f>IF(OR(OR(ISNUMBER(K4),ISNUMBER(K5)),AND(K4=Instructions!$P$11,K5=Instructions!$P$11)),IF(AND(K4&gt;=Instructions!$Q$9,K5&lt;Instructions!$Q$10),"NEGATIVE",IF(K4&lt;Instructions!$Q$9,"POSITIVE",IF(OR(AND(K4&gt;=Instructions!$Q$9,K5&gt;=Instructions!$Q$10),AND(K4=Instructions!$P$11,K5&gt;=Instructions!$Q$10),AND(K4=Instructions!$P$11,K5&gt;=Instructions!$P$11)),"INVALID",""))),"")</f>
        <v>INVALID</v>
      </c>
      <c r="L6" s="28" t="str">
        <f>IF(OR(OR(ISNUMBER(L4),ISNUMBER(L5)),AND(L4=Instructions!$P$11,L5=Instructions!$P$11)),IF(AND(L4&gt;=Instructions!$Q$9,L5&lt;Instructions!$Q$10),"NEGATIVE",IF(L4&lt;Instructions!$Q$9,"POSITIVE",IF(OR(AND(L4&gt;=Instructions!$Q$9,L5&gt;=Instructions!$Q$10),AND(L4=Instructions!$P$11,L5&gt;=Instructions!$Q$10),AND(L4=Instructions!$P$11,L5&gt;=Instructions!$P$11)),"INVALID",""))),"")</f>
        <v>INVALID</v>
      </c>
      <c r="M6" s="28" t="str">
        <f>IF(OR(OR(ISNUMBER(M4),ISNUMBER(M5)),AND(M4=Instructions!$P$11,M5=Instructions!$P$11)),IF(AND(M4&gt;=Instructions!$Q$9,M5&lt;Instructions!$Q$10),"NEGATIVE",IF(M4&lt;Instructions!$Q$9,"POSITIVE",IF(OR(AND(M4&gt;=Instructions!$Q$9,M5&gt;=Instructions!$Q$10),AND(M4=Instructions!$P$11,M5&gt;=Instructions!$Q$10),AND(M4=Instructions!$P$11,M5&gt;=Instructions!$P$11)),"INVALID",""))),"")</f>
        <v>INVALID</v>
      </c>
      <c r="N6" s="28" t="str">
        <f>IF(OR(OR(ISNUMBER(N4),ISNUMBER(N5)),AND(N4=Instructions!$P$11,N5=Instructions!$P$11)),IF(AND(N4&gt;=Instructions!$Q$9,N5&lt;Instructions!$Q$10),"NEGATIVE",IF(N4&lt;Instructions!$Q$9,"POSITIVE",IF(OR(AND(N4&gt;=Instructions!$Q$9,N5&gt;=Instructions!$Q$10),AND(N4=Instructions!$P$11,N5&gt;=Instructions!$Q$10),AND(N4=Instructions!$P$11,N5&gt;=Instructions!$P$11)),"INVALID",""))),"")</f>
        <v>INVALID</v>
      </c>
      <c r="O6" s="28" t="str">
        <f>IF(OR(OR(ISNUMBER(O4),ISNUMBER(O5)),AND(O4=Instructions!$P$11,O5=Instructions!$P$11)),IF(AND(O4&gt;=Instructions!$Q$9,O5&lt;Instructions!$Q$10),"NEGATIVE",IF(O4&lt;Instructions!$Q$9,"POSITIVE",IF(OR(AND(O4&gt;=Instructions!$Q$9,O5&gt;=Instructions!$Q$10),AND(O4=Instructions!$P$11,O5&gt;=Instructions!$Q$10),AND(O4=Instructions!$P$11,O5&gt;=Instructions!$P$11)),"INVALID",""))),"")</f>
        <v>INVALID</v>
      </c>
    </row>
    <row r="7" spans="2:15" x14ac:dyDescent="0.25">
      <c r="B7" s="74" t="s">
        <v>5</v>
      </c>
      <c r="C7" s="30" t="s">
        <v>1</v>
      </c>
      <c r="D7" s="31" t="str">
        <f>IFERROR(INDEX('Raw Data Import'!$B:$B,MATCH($B7&amp;D$2,'Raw Data Import'!$A:$A,0)),"")</f>
        <v/>
      </c>
      <c r="E7" s="32" t="str">
        <f>IFERROR(INDEX('Raw Data Import'!$B:$B,MATCH($B7&amp;E$2,'Raw Data Import'!$A:$A,0)),"")</f>
        <v/>
      </c>
      <c r="F7" s="33" t="str">
        <f>IFERROR(INDEX('Raw Data Import'!$B:$B,MATCH($B7&amp;F$2,'Raw Data Import'!$A:$A,0)),"")</f>
        <v/>
      </c>
      <c r="G7" s="33" t="str">
        <f>IFERROR(INDEX('Raw Data Import'!$B:$B,MATCH($B7&amp;G$2,'Raw Data Import'!$A:$A,0)),"")</f>
        <v/>
      </c>
      <c r="H7" s="33" t="str">
        <f>IFERROR(INDEX('Raw Data Import'!$B:$B,MATCH($B7&amp;H$2,'Raw Data Import'!$A:$A,0)),"")</f>
        <v/>
      </c>
      <c r="I7" s="30" t="str">
        <f>IFERROR(INDEX('Raw Data Import'!$B:$B,MATCH($B7&amp;I$2,'Raw Data Import'!$A:$A,0)),"")</f>
        <v/>
      </c>
      <c r="J7" s="30" t="str">
        <f>IFERROR(INDEX('Raw Data Import'!$B:$B,MATCH($B7&amp;J$2,'Raw Data Import'!$A:$A,0)),"")</f>
        <v/>
      </c>
      <c r="K7" s="31" t="str">
        <f>IFERROR(INDEX('Raw Data Import'!$B:$B,MATCH($B7&amp;K$2,'Raw Data Import'!$A:$A,0)),"")</f>
        <v/>
      </c>
      <c r="L7" s="31" t="str">
        <f>IFERROR(INDEX('Raw Data Import'!$B:$B,MATCH($B7&amp;L$2,'Raw Data Import'!$A:$A,0)),"")</f>
        <v/>
      </c>
      <c r="M7" s="31" t="str">
        <f>IFERROR(INDEX('Raw Data Import'!$B:$B,MATCH($B7&amp;M$2,'Raw Data Import'!$A:$A,0)),"")</f>
        <v/>
      </c>
      <c r="N7" s="31" t="str">
        <f>IFERROR(INDEX('Raw Data Import'!$B:$B,MATCH($B7&amp;N$2,'Raw Data Import'!$A:$A,0)),"")</f>
        <v/>
      </c>
      <c r="O7" s="30" t="str">
        <f>IFERROR(INDEX('Raw Data Import'!$B:$B,MATCH($B7&amp;O$2,'Raw Data Import'!$A:$A,0)),"")</f>
        <v/>
      </c>
    </row>
    <row r="8" spans="2:15" x14ac:dyDescent="0.25">
      <c r="B8" s="75"/>
      <c r="C8" s="34">
        <f>Instructions!$P$9</f>
        <v>0</v>
      </c>
      <c r="D8" s="35" t="str" cm="1">
        <f t="array" ref="D8">IFERROR(INDEX('Raw Data Import'!$D:$D,MATCH(1,('Raw Data Import'!$C:$C=Instructions!$P$9)*('Raw Data Import'!$A:$A='Data Review'!$B7&amp;'Data Review'!D$2),0)),"")</f>
        <v/>
      </c>
      <c r="E8" s="23" t="str" cm="1">
        <f t="array" ref="E8">IFERROR(INDEX('Raw Data Import'!$D:$D,MATCH(1,('Raw Data Import'!$C:$C=Instructions!$P$9)*('Raw Data Import'!$A:$A='Data Review'!$B7&amp;'Data Review'!E$2),0)),"")</f>
        <v/>
      </c>
      <c r="F8" s="36" t="str" cm="1">
        <f t="array" ref="F8">IFERROR(INDEX('Raw Data Import'!$D:$D,MATCH(1,('Raw Data Import'!$C:$C=Instructions!$P$9)*('Raw Data Import'!$A:$A='Data Review'!$B7&amp;'Data Review'!F$2),0)),"")</f>
        <v/>
      </c>
      <c r="G8" s="36" t="str" cm="1">
        <f t="array" ref="G8">IFERROR(INDEX('Raw Data Import'!$D:$D,MATCH(1,('Raw Data Import'!$C:$C=Instructions!$P$9)*('Raw Data Import'!$A:$A='Data Review'!$B7&amp;'Data Review'!G$2),0)),"")</f>
        <v/>
      </c>
      <c r="H8" s="36" t="str" cm="1">
        <f t="array" ref="H8">IFERROR(INDEX('Raw Data Import'!$D:$D,MATCH(1,('Raw Data Import'!$C:$C=Instructions!$P$9)*('Raw Data Import'!$A:$A='Data Review'!$B7&amp;'Data Review'!H$2),0)),"")</f>
        <v/>
      </c>
      <c r="I8" s="34" t="str" cm="1">
        <f t="array" ref="I8">IFERROR(INDEX('Raw Data Import'!$D:$D,MATCH(1,('Raw Data Import'!$C:$C=Instructions!$P$9)*('Raw Data Import'!$A:$A='Data Review'!$B7&amp;'Data Review'!I$2),0)),"")</f>
        <v/>
      </c>
      <c r="J8" s="34" t="str" cm="1">
        <f t="array" ref="J8">IFERROR(INDEX('Raw Data Import'!$D:$D,MATCH(1,('Raw Data Import'!$C:$C=Instructions!$P$9)*('Raw Data Import'!$A:$A='Data Review'!$B7&amp;'Data Review'!J$2),0)),"")</f>
        <v/>
      </c>
      <c r="K8" s="35" t="str" cm="1">
        <f t="array" ref="K8">IFERROR(INDEX('Raw Data Import'!$D:$D,MATCH(1,('Raw Data Import'!$C:$C=Instructions!$P$9)*('Raw Data Import'!$A:$A='Data Review'!$B7&amp;'Data Review'!K$2),0)),"")</f>
        <v/>
      </c>
      <c r="L8" s="35" t="str" cm="1">
        <f t="array" ref="L8">IFERROR(INDEX('Raw Data Import'!$D:$D,MATCH(1,('Raw Data Import'!$C:$C=Instructions!$P$9)*('Raw Data Import'!$A:$A='Data Review'!$B7&amp;'Data Review'!L$2),0)),"")</f>
        <v/>
      </c>
      <c r="M8" s="35" t="str" cm="1">
        <f t="array" ref="M8">IFERROR(INDEX('Raw Data Import'!$D:$D,MATCH(1,('Raw Data Import'!$C:$C=Instructions!$P$9)*('Raw Data Import'!$A:$A='Data Review'!$B7&amp;'Data Review'!M$2),0)),"")</f>
        <v/>
      </c>
      <c r="N8" s="35" t="str" cm="1">
        <f t="array" ref="N8">IFERROR(INDEX('Raw Data Import'!$D:$D,MATCH(1,('Raw Data Import'!$C:$C=Instructions!$P$9)*('Raw Data Import'!$A:$A='Data Review'!$B7&amp;'Data Review'!N$2),0)),"")</f>
        <v/>
      </c>
      <c r="O8" s="34" t="str" cm="1">
        <f t="array" ref="O8">IFERROR(INDEX('Raw Data Import'!$D:$D,MATCH(1,('Raw Data Import'!$C:$C=Instructions!$P$9)*('Raw Data Import'!$A:$A='Data Review'!$B7&amp;'Data Review'!O$2),0)),"")</f>
        <v/>
      </c>
    </row>
    <row r="9" spans="2:15" x14ac:dyDescent="0.25">
      <c r="B9" s="75"/>
      <c r="C9" s="34">
        <f>Instructions!$P$10</f>
        <v>0</v>
      </c>
      <c r="D9" s="35" t="str" cm="1">
        <f t="array" ref="D9">IFERROR(INDEX('Raw Data Import'!$D:$D,MATCH(1,('Raw Data Import'!$C:$C=Instructions!$P$10)*('Raw Data Import'!$A:$A='Data Review'!$B7&amp;'Data Review'!D$2),0)),"")</f>
        <v/>
      </c>
      <c r="E9" s="23" t="str" cm="1">
        <f t="array" ref="E9">IFERROR(INDEX('Raw Data Import'!$D:$D,MATCH(1,('Raw Data Import'!$C:$C=Instructions!$P$10)*('Raw Data Import'!$A:$A='Data Review'!$B7&amp;'Data Review'!E$2),0)),"")</f>
        <v/>
      </c>
      <c r="F9" s="36" t="str" cm="1">
        <f t="array" ref="F9">IFERROR(INDEX('Raw Data Import'!$D:$D,MATCH(1,('Raw Data Import'!$C:$C=Instructions!$P$10)*('Raw Data Import'!$A:$A='Data Review'!$B7&amp;'Data Review'!F$2),0)),"")</f>
        <v/>
      </c>
      <c r="G9" s="36" t="str" cm="1">
        <f t="array" ref="G9">IFERROR(INDEX('Raw Data Import'!$D:$D,MATCH(1,('Raw Data Import'!$C:$C=Instructions!$P$10)*('Raw Data Import'!$A:$A='Data Review'!$B7&amp;'Data Review'!G$2),0)),"")</f>
        <v/>
      </c>
      <c r="H9" s="36" t="str" cm="1">
        <f t="array" ref="H9">IFERROR(INDEX('Raw Data Import'!$D:$D,MATCH(1,('Raw Data Import'!$C:$C=Instructions!$P$10)*('Raw Data Import'!$A:$A='Data Review'!$B7&amp;'Data Review'!H$2),0)),"")</f>
        <v/>
      </c>
      <c r="I9" s="34" t="str" cm="1">
        <f t="array" ref="I9">IFERROR(INDEX('Raw Data Import'!$D:$D,MATCH(1,('Raw Data Import'!$C:$C=Instructions!$P$10)*('Raw Data Import'!$A:$A='Data Review'!$B7&amp;'Data Review'!I$2),0)),"")</f>
        <v/>
      </c>
      <c r="J9" s="34" t="str" cm="1">
        <f t="array" ref="J9">IFERROR(INDEX('Raw Data Import'!$D:$D,MATCH(1,('Raw Data Import'!$C:$C=Instructions!$P$10)*('Raw Data Import'!$A:$A='Data Review'!$B7&amp;'Data Review'!J$2),0)),"")</f>
        <v/>
      </c>
      <c r="K9" s="35" t="str" cm="1">
        <f t="array" ref="K9">IFERROR(INDEX('Raw Data Import'!$D:$D,MATCH(1,('Raw Data Import'!$C:$C=Instructions!$P$10)*('Raw Data Import'!$A:$A='Data Review'!$B7&amp;'Data Review'!K$2),0)),"")</f>
        <v/>
      </c>
      <c r="L9" s="35" t="str" cm="1">
        <f t="array" ref="L9">IFERROR(INDEX('Raw Data Import'!$D:$D,MATCH(1,('Raw Data Import'!$C:$C=Instructions!$P$10)*('Raw Data Import'!$A:$A='Data Review'!$B7&amp;'Data Review'!L$2),0)),"")</f>
        <v/>
      </c>
      <c r="M9" s="35" t="str" cm="1">
        <f t="array" ref="M9">IFERROR(INDEX('Raw Data Import'!$D:$D,MATCH(1,('Raw Data Import'!$C:$C=Instructions!$P$10)*('Raw Data Import'!$A:$A='Data Review'!$B7&amp;'Data Review'!M$2),0)),"")</f>
        <v/>
      </c>
      <c r="N9" s="35" t="str" cm="1">
        <f t="array" ref="N9">IFERROR(INDEX('Raw Data Import'!$D:$D,MATCH(1,('Raw Data Import'!$C:$C=Instructions!$P$10)*('Raw Data Import'!$A:$A='Data Review'!$B7&amp;'Data Review'!N$2),0)),"")</f>
        <v/>
      </c>
      <c r="O9" s="34" t="str" cm="1">
        <f t="array" ref="O9">IFERROR(INDEX('Raw Data Import'!$D:$D,MATCH(1,('Raw Data Import'!$C:$C=Instructions!$P$10)*('Raw Data Import'!$A:$A='Data Review'!$B7&amp;'Data Review'!O$2),0)),"")</f>
        <v/>
      </c>
    </row>
    <row r="10" spans="2:15" x14ac:dyDescent="0.25">
      <c r="B10" s="76"/>
      <c r="C10" s="37" t="s">
        <v>12</v>
      </c>
      <c r="D10" s="38" t="str">
        <f>IF(OR(OR(ISNUMBER(D8),ISNUMBER(D9)),AND(D8=Instructions!$P$11,D9=Instructions!$P$11)),IF(AND(D8&gt;=Instructions!$Q$9,D9&lt;Instructions!$Q$10),"NEGATIVE",IF(D8&lt;Instructions!$Q$9,"POSITIVE",IF(OR(AND(D8&gt;=Instructions!$Q$9,D9&gt;=Instructions!$Q$10),AND(D8=Instructions!$P$11,D9&gt;=Instructions!$Q$10),AND(D8=Instructions!$P$11,D9&gt;=Instructions!$P$11)),"INVALID",""))),"")</f>
        <v>INVALID</v>
      </c>
      <c r="E10" s="24" t="str">
        <f>IF(OR(OR(ISNUMBER(E8),ISNUMBER(E9)),AND(E8=Instructions!$P$11,E9=Instructions!$P$11)),IF(AND(E8&gt;=Instructions!$Q$9,E9&lt;Instructions!$Q$10),"NEGATIVE",IF(E8&lt;Instructions!$Q$9,"POSITIVE",IF(OR(AND(E8&gt;=Instructions!$Q$9,E9&gt;=Instructions!$Q$10),AND(E8=Instructions!$P$11,E9&gt;=Instructions!$Q$10),AND(E8=Instructions!$P$11,E9&gt;=Instructions!$P$11)),"INVALID",""))),"")</f>
        <v>INVALID</v>
      </c>
      <c r="F10" s="39" t="str">
        <f>IF(OR(OR(ISNUMBER(F8),ISNUMBER(F9)),AND(F8=Instructions!$P$11,F9=Instructions!$P$11)),IF(AND(F8&gt;=Instructions!$Q$9,F9&lt;Instructions!$Q$10),"NEGATIVE",IF(F8&lt;Instructions!$Q$9,"POSITIVE",IF(OR(AND(F8&gt;=Instructions!$Q$9,F9&gt;=Instructions!$Q$10),AND(F8=Instructions!$P$11,F9&gt;=Instructions!$Q$10),AND(F8=Instructions!$P$11,F9&gt;=Instructions!$P$11)),"INVALID",""))),"")</f>
        <v>INVALID</v>
      </c>
      <c r="G10" s="39" t="str">
        <f>IF(OR(OR(ISNUMBER(G8),ISNUMBER(G9)),AND(G8=Instructions!$P$11,G9=Instructions!$P$11)),IF(AND(G8&gt;=Instructions!$Q$9,G9&lt;Instructions!$Q$10),"NEGATIVE",IF(G8&lt;Instructions!$Q$9,"POSITIVE",IF(OR(AND(G8&gt;=Instructions!$Q$9,G9&gt;=Instructions!$Q$10),AND(G8=Instructions!$P$11,G9&gt;=Instructions!$Q$10),AND(G8=Instructions!$P$11,G9&gt;=Instructions!$P$11)),"INVALID",""))),"")</f>
        <v>INVALID</v>
      </c>
      <c r="H10" s="39" t="str">
        <f>IF(OR(OR(ISNUMBER(H8),ISNUMBER(H9)),AND(H8=Instructions!$P$11,H9=Instructions!$P$11)),IF(AND(H8&gt;=Instructions!$Q$9,H9&lt;Instructions!$Q$10),"NEGATIVE",IF(H8&lt;Instructions!$Q$9,"POSITIVE",IF(OR(AND(H8&gt;=Instructions!$Q$9,H9&gt;=Instructions!$Q$10),AND(H8=Instructions!$P$11,H9&gt;=Instructions!$Q$10),AND(H8=Instructions!$P$11,H9&gt;=Instructions!$P$11)),"INVALID",""))),"")</f>
        <v>INVALID</v>
      </c>
      <c r="I10" s="37" t="str">
        <f>IF(OR(OR(ISNUMBER(I8),ISNUMBER(I9)),AND(I8=Instructions!$P$11,I9=Instructions!$P$11)),IF(AND(I8&gt;=Instructions!$Q$9,I9&lt;Instructions!$Q$10),"NEGATIVE",IF(I8&lt;Instructions!$Q$9,"POSITIVE",IF(OR(AND(I8&gt;=Instructions!$Q$9,I9&gt;=Instructions!$Q$10),AND(I8=Instructions!$P$11,I9&gt;=Instructions!$Q$10),AND(I8=Instructions!$P$11,I9&gt;=Instructions!$P$11)),"INVALID",""))),"")</f>
        <v>INVALID</v>
      </c>
      <c r="J10" s="37" t="str">
        <f>IF(OR(OR(ISNUMBER(J8),ISNUMBER(J9)),AND(J8=Instructions!$P$11,J9=Instructions!$P$11)),IF(AND(J8&gt;=Instructions!$Q$9,J9&lt;Instructions!$Q$10),"NEGATIVE",IF(J8&lt;Instructions!$Q$9,"POSITIVE",IF(OR(AND(J8&gt;=Instructions!$Q$9,J9&gt;=Instructions!$Q$10),AND(J8=Instructions!$P$11,J9&gt;=Instructions!$Q$10),AND(J8=Instructions!$P$11,J9&gt;=Instructions!$P$11)),"INVALID",""))),"")</f>
        <v>INVALID</v>
      </c>
      <c r="K10" s="38" t="str">
        <f>IF(OR(OR(ISNUMBER(K8),ISNUMBER(K9)),AND(K8=Instructions!$P$11,K9=Instructions!$P$11)),IF(AND(K8&gt;=Instructions!$Q$9,K9&lt;Instructions!$Q$10),"NEGATIVE",IF(K8&lt;Instructions!$Q$9,"POSITIVE",IF(OR(AND(K8&gt;=Instructions!$Q$9,K9&gt;=Instructions!$Q$10),AND(K8=Instructions!$P$11,K9&gt;=Instructions!$Q$10),AND(K8=Instructions!$P$11,K9&gt;=Instructions!$P$11)),"INVALID",""))),"")</f>
        <v>INVALID</v>
      </c>
      <c r="L10" s="38" t="str">
        <f>IF(OR(OR(ISNUMBER(L8),ISNUMBER(L9)),AND(L8=Instructions!$P$11,L9=Instructions!$P$11)),IF(AND(L8&gt;=Instructions!$Q$9,L9&lt;Instructions!$Q$10),"NEGATIVE",IF(L8&lt;Instructions!$Q$9,"POSITIVE",IF(OR(AND(L8&gt;=Instructions!$Q$9,L9&gt;=Instructions!$Q$10),AND(L8=Instructions!$P$11,L9&gt;=Instructions!$Q$10),AND(L8=Instructions!$P$11,L9&gt;=Instructions!$P$11)),"INVALID",""))),"")</f>
        <v>INVALID</v>
      </c>
      <c r="M10" s="38" t="str">
        <f>IF(OR(OR(ISNUMBER(M8),ISNUMBER(M9)),AND(M8=Instructions!$P$11,M9=Instructions!$P$11)),IF(AND(M8&gt;=Instructions!$Q$9,M9&lt;Instructions!$Q$10),"NEGATIVE",IF(M8&lt;Instructions!$Q$9,"POSITIVE",IF(OR(AND(M8&gt;=Instructions!$Q$9,M9&gt;=Instructions!$Q$10),AND(M8=Instructions!$P$11,M9&gt;=Instructions!$Q$10),AND(M8=Instructions!$P$11,M9&gt;=Instructions!$P$11)),"INVALID",""))),"")</f>
        <v>INVALID</v>
      </c>
      <c r="N10" s="38" t="str">
        <f>IF(OR(OR(ISNUMBER(N8),ISNUMBER(N9)),AND(N8=Instructions!$P$11,N9=Instructions!$P$11)),IF(AND(N8&gt;=Instructions!$Q$9,N9&lt;Instructions!$Q$10),"NEGATIVE",IF(N8&lt;Instructions!$Q$9,"POSITIVE",IF(OR(AND(N8&gt;=Instructions!$Q$9,N9&gt;=Instructions!$Q$10),AND(N8=Instructions!$P$11,N9&gt;=Instructions!$Q$10),AND(N8=Instructions!$P$11,N9&gt;=Instructions!$P$11)),"INVALID",""))),"")</f>
        <v>INVALID</v>
      </c>
      <c r="O10" s="37" t="str">
        <f>IF(OR(OR(ISNUMBER(O8),ISNUMBER(O9)),AND(O8=Instructions!$P$11,O9=Instructions!$P$11)),IF(AND(O8&gt;=Instructions!$Q$9,O9&lt;Instructions!$Q$10),"NEGATIVE",IF(O8&lt;Instructions!$Q$9,"POSITIVE",IF(OR(AND(O8&gt;=Instructions!$Q$9,O9&gt;=Instructions!$Q$10),AND(O8=Instructions!$P$11,O9&gt;=Instructions!$Q$10),AND(O8=Instructions!$P$11,O9&gt;=Instructions!$P$11)),"INVALID",""))),"")</f>
        <v>INVALID</v>
      </c>
    </row>
    <row r="11" spans="2:15" x14ac:dyDescent="0.25">
      <c r="B11" s="77" t="s">
        <v>6</v>
      </c>
      <c r="C11" s="25" t="s">
        <v>1</v>
      </c>
      <c r="D11" s="25" t="str">
        <f>IFERROR(INDEX('Raw Data Import'!$B:$B,MATCH($B11&amp;D$2,'Raw Data Import'!$A:$A,0)),"")</f>
        <v/>
      </c>
      <c r="E11" s="25" t="str">
        <f>IFERROR(INDEX('Raw Data Import'!$B:$B,MATCH($B11&amp;E$2,'Raw Data Import'!$A:$A,0)),"")</f>
        <v/>
      </c>
      <c r="F11" s="25" t="str">
        <f>IFERROR(INDEX('Raw Data Import'!$B:$B,MATCH($B11&amp;F$2,'Raw Data Import'!$A:$A,0)),"")</f>
        <v/>
      </c>
      <c r="G11" s="25" t="str">
        <f>IFERROR(INDEX('Raw Data Import'!$B:$B,MATCH($B11&amp;G$2,'Raw Data Import'!$A:$A,0)),"")</f>
        <v/>
      </c>
      <c r="H11" s="25" t="str">
        <f>IFERROR(INDEX('Raw Data Import'!$B:$B,MATCH($B11&amp;H$2,'Raw Data Import'!$A:$A,0)),"")</f>
        <v/>
      </c>
      <c r="I11" s="25" t="str">
        <f>IFERROR(INDEX('Raw Data Import'!$B:$B,MATCH($B11&amp;I$2,'Raw Data Import'!$A:$A,0)),"")</f>
        <v/>
      </c>
      <c r="J11" s="25" t="str">
        <f>IFERROR(INDEX('Raw Data Import'!$B:$B,MATCH($B11&amp;J$2,'Raw Data Import'!$A:$A,0)),"")</f>
        <v/>
      </c>
      <c r="K11" s="25" t="str">
        <f>IFERROR(INDEX('Raw Data Import'!$B:$B,MATCH($B11&amp;K$2,'Raw Data Import'!$A:$A,0)),"")</f>
        <v/>
      </c>
      <c r="L11" s="25" t="str">
        <f>IFERROR(INDEX('Raw Data Import'!$B:$B,MATCH($B11&amp;L$2,'Raw Data Import'!$A:$A,0)),"")</f>
        <v/>
      </c>
      <c r="M11" s="25" t="str">
        <f>IFERROR(INDEX('Raw Data Import'!$B:$B,MATCH($B11&amp;M$2,'Raw Data Import'!$A:$A,0)),"")</f>
        <v/>
      </c>
      <c r="N11" s="25" t="str">
        <f>IFERROR(INDEX('Raw Data Import'!$B:$B,MATCH($B11&amp;N$2,'Raw Data Import'!$A:$A,0)),"")</f>
        <v/>
      </c>
      <c r="O11" s="25" t="str">
        <f>IFERROR(INDEX('Raw Data Import'!$B:$B,MATCH($B11&amp;O$2,'Raw Data Import'!$A:$A,0)),"")</f>
        <v/>
      </c>
    </row>
    <row r="12" spans="2:15" x14ac:dyDescent="0.25">
      <c r="B12" s="78"/>
      <c r="C12" s="27">
        <f>Instructions!$P$9</f>
        <v>0</v>
      </c>
      <c r="D12" s="27" t="str" cm="1">
        <f t="array" ref="D12">IFERROR(INDEX('Raw Data Import'!$D:$D,MATCH(1,('Raw Data Import'!$C:$C=Instructions!$P$9)*('Raw Data Import'!$A:$A='Data Review'!$B11&amp;'Data Review'!D$2),0)),"")</f>
        <v/>
      </c>
      <c r="E12" s="27" t="str" cm="1">
        <f t="array" ref="E12">IFERROR(INDEX('Raw Data Import'!$D:$D,MATCH(1,('Raw Data Import'!$C:$C=Instructions!$P$9)*('Raw Data Import'!$A:$A='Data Review'!$B11&amp;'Data Review'!E$2),0)),"")</f>
        <v/>
      </c>
      <c r="F12" s="27" t="str" cm="1">
        <f t="array" ref="F12">IFERROR(INDEX('Raw Data Import'!$D:$D,MATCH(1,('Raw Data Import'!$C:$C=Instructions!$P$9)*('Raw Data Import'!$A:$A='Data Review'!$B11&amp;'Data Review'!F$2),0)),"")</f>
        <v/>
      </c>
      <c r="G12" s="27" t="str" cm="1">
        <f t="array" ref="G12">IFERROR(INDEX('Raw Data Import'!$D:$D,MATCH(1,('Raw Data Import'!$C:$C=Instructions!$P$9)*('Raw Data Import'!$A:$A='Data Review'!$B11&amp;'Data Review'!G$2),0)),"")</f>
        <v/>
      </c>
      <c r="H12" s="27" t="str" cm="1">
        <f t="array" ref="H12">IFERROR(INDEX('Raw Data Import'!$D:$D,MATCH(1,('Raw Data Import'!$C:$C=Instructions!$P$9)*('Raw Data Import'!$A:$A='Data Review'!$B11&amp;'Data Review'!H$2),0)),"")</f>
        <v/>
      </c>
      <c r="I12" s="27" t="str" cm="1">
        <f t="array" ref="I12">IFERROR(INDEX('Raw Data Import'!$D:$D,MATCH(1,('Raw Data Import'!$C:$C=Instructions!$P$9)*('Raw Data Import'!$A:$A='Data Review'!$B11&amp;'Data Review'!I$2),0)),"")</f>
        <v/>
      </c>
      <c r="J12" s="27" t="str" cm="1">
        <f t="array" ref="J12">IFERROR(INDEX('Raw Data Import'!$D:$D,MATCH(1,('Raw Data Import'!$C:$C=Instructions!$P$9)*('Raw Data Import'!$A:$A='Data Review'!$B11&amp;'Data Review'!J$2),0)),"")</f>
        <v/>
      </c>
      <c r="K12" s="27" t="str" cm="1">
        <f t="array" ref="K12">IFERROR(INDEX('Raw Data Import'!$D:$D,MATCH(1,('Raw Data Import'!$C:$C=Instructions!$P$9)*('Raw Data Import'!$A:$A='Data Review'!$B11&amp;'Data Review'!K$2),0)),"")</f>
        <v/>
      </c>
      <c r="L12" s="27" t="str" cm="1">
        <f t="array" ref="L12">IFERROR(INDEX('Raw Data Import'!$D:$D,MATCH(1,('Raw Data Import'!$C:$C=Instructions!$P$9)*('Raw Data Import'!$A:$A='Data Review'!$B11&amp;'Data Review'!L$2),0)),"")</f>
        <v/>
      </c>
      <c r="M12" s="27" t="str" cm="1">
        <f t="array" ref="M12">IFERROR(INDEX('Raw Data Import'!$D:$D,MATCH(1,('Raw Data Import'!$C:$C=Instructions!$P$9)*('Raw Data Import'!$A:$A='Data Review'!$B11&amp;'Data Review'!M$2),0)),"")</f>
        <v/>
      </c>
      <c r="N12" s="27" t="str" cm="1">
        <f t="array" ref="N12">IFERROR(INDEX('Raw Data Import'!$D:$D,MATCH(1,('Raw Data Import'!$C:$C=Instructions!$P$9)*('Raw Data Import'!$A:$A='Data Review'!$B11&amp;'Data Review'!N$2),0)),"")</f>
        <v/>
      </c>
      <c r="O12" s="27" t="str" cm="1">
        <f t="array" ref="O12">IFERROR(INDEX('Raw Data Import'!$D:$D,MATCH(1,('Raw Data Import'!$C:$C=Instructions!$P$9)*('Raw Data Import'!$A:$A='Data Review'!$B11&amp;'Data Review'!O$2),0)),"")</f>
        <v/>
      </c>
    </row>
    <row r="13" spans="2:15" x14ac:dyDescent="0.25">
      <c r="B13" s="78"/>
      <c r="C13" s="27">
        <f>Instructions!$P$10</f>
        <v>0</v>
      </c>
      <c r="D13" s="27" t="str" cm="1">
        <f t="array" ref="D13">IFERROR(INDEX('Raw Data Import'!$D:$D,MATCH(1,('Raw Data Import'!$C:$C=Instructions!$P$10)*('Raw Data Import'!$A:$A='Data Review'!$B11&amp;'Data Review'!D$2),0)),"")</f>
        <v/>
      </c>
      <c r="E13" s="27" t="str" cm="1">
        <f t="array" ref="E13">IFERROR(INDEX('Raw Data Import'!$D:$D,MATCH(1,('Raw Data Import'!$C:$C=Instructions!$P$10)*('Raw Data Import'!$A:$A='Data Review'!$B11&amp;'Data Review'!E$2),0)),"")</f>
        <v/>
      </c>
      <c r="F13" s="27" t="str" cm="1">
        <f t="array" ref="F13">IFERROR(INDEX('Raw Data Import'!$D:$D,MATCH(1,('Raw Data Import'!$C:$C=Instructions!$P$10)*('Raw Data Import'!$A:$A='Data Review'!$B11&amp;'Data Review'!F$2),0)),"")</f>
        <v/>
      </c>
      <c r="G13" s="27" t="str" cm="1">
        <f t="array" ref="G13">IFERROR(INDEX('Raw Data Import'!$D:$D,MATCH(1,('Raw Data Import'!$C:$C=Instructions!$P$10)*('Raw Data Import'!$A:$A='Data Review'!$B11&amp;'Data Review'!G$2),0)),"")</f>
        <v/>
      </c>
      <c r="H13" s="27" t="str" cm="1">
        <f t="array" ref="H13">IFERROR(INDEX('Raw Data Import'!$D:$D,MATCH(1,('Raw Data Import'!$C:$C=Instructions!$P$10)*('Raw Data Import'!$A:$A='Data Review'!$B11&amp;'Data Review'!H$2),0)),"")</f>
        <v/>
      </c>
      <c r="I13" s="27" t="str" cm="1">
        <f t="array" ref="I13">IFERROR(INDEX('Raw Data Import'!$D:$D,MATCH(1,('Raw Data Import'!$C:$C=Instructions!$P$10)*('Raw Data Import'!$A:$A='Data Review'!$B11&amp;'Data Review'!I$2),0)),"")</f>
        <v/>
      </c>
      <c r="J13" s="27" t="str" cm="1">
        <f t="array" ref="J13">IFERROR(INDEX('Raw Data Import'!$D:$D,MATCH(1,('Raw Data Import'!$C:$C=Instructions!$P$10)*('Raw Data Import'!$A:$A='Data Review'!$B11&amp;'Data Review'!J$2),0)),"")</f>
        <v/>
      </c>
      <c r="K13" s="27" t="str" cm="1">
        <f t="array" ref="K13">IFERROR(INDEX('Raw Data Import'!$D:$D,MATCH(1,('Raw Data Import'!$C:$C=Instructions!$P$10)*('Raw Data Import'!$A:$A='Data Review'!$B11&amp;'Data Review'!K$2),0)),"")</f>
        <v/>
      </c>
      <c r="L13" s="27" t="str" cm="1">
        <f t="array" ref="L13">IFERROR(INDEX('Raw Data Import'!$D:$D,MATCH(1,('Raw Data Import'!$C:$C=Instructions!$P$10)*('Raw Data Import'!$A:$A='Data Review'!$B11&amp;'Data Review'!L$2),0)),"")</f>
        <v/>
      </c>
      <c r="M13" s="27" t="str" cm="1">
        <f t="array" ref="M13">IFERROR(INDEX('Raw Data Import'!$D:$D,MATCH(1,('Raw Data Import'!$C:$C=Instructions!$P$10)*('Raw Data Import'!$A:$A='Data Review'!$B11&amp;'Data Review'!M$2),0)),"")</f>
        <v/>
      </c>
      <c r="N13" s="27" t="str" cm="1">
        <f t="array" ref="N13">IFERROR(INDEX('Raw Data Import'!$D:$D,MATCH(1,('Raw Data Import'!$C:$C=Instructions!$P$10)*('Raw Data Import'!$A:$A='Data Review'!$B11&amp;'Data Review'!N$2),0)),"")</f>
        <v/>
      </c>
      <c r="O13" s="27" t="str" cm="1">
        <f t="array" ref="O13">IFERROR(INDEX('Raw Data Import'!$D:$D,MATCH(1,('Raw Data Import'!$C:$C=Instructions!$P$10)*('Raw Data Import'!$A:$A='Data Review'!$B11&amp;'Data Review'!O$2),0)),"")</f>
        <v/>
      </c>
    </row>
    <row r="14" spans="2:15" x14ac:dyDescent="0.25">
      <c r="B14" s="79"/>
      <c r="C14" s="28" t="s">
        <v>12</v>
      </c>
      <c r="D14" s="28" t="str">
        <f>IF(OR(OR(ISNUMBER(D12),ISNUMBER(D13)),AND(D12=Instructions!$P$11,D13=Instructions!$P$11)),IF(AND(D12&gt;=Instructions!$Q$9,D13&lt;Instructions!$Q$10),"NEGATIVE",IF(D12&lt;Instructions!$Q$9,"POSITIVE",IF(OR(AND(D12&gt;=Instructions!$Q$9,D13&gt;=Instructions!$Q$10),AND(D12=Instructions!$P$11,D13&gt;=Instructions!$Q$10),AND(D12=Instructions!$P$11,D13&gt;=Instructions!$P$11)),"INVALID",""))),"")</f>
        <v>INVALID</v>
      </c>
      <c r="E14" s="28" t="str">
        <f>IF(OR(OR(ISNUMBER(E12),ISNUMBER(E13)),AND(E12=Instructions!$P$11,E13=Instructions!$P$11)),IF(AND(E12&gt;=Instructions!$Q$9,E13&lt;Instructions!$Q$10),"NEGATIVE",IF(E12&lt;Instructions!$Q$9,"POSITIVE",IF(OR(AND(E12&gt;=Instructions!$Q$9,E13&gt;=Instructions!$Q$10),AND(E12=Instructions!$P$11,E13&gt;=Instructions!$Q$10),AND(E12=Instructions!$P$11,E13&gt;=Instructions!$P$11)),"INVALID",""))),"")</f>
        <v>INVALID</v>
      </c>
      <c r="F14" s="28" t="str">
        <f>IF(OR(OR(ISNUMBER(F12),ISNUMBER(F13)),AND(F12=Instructions!$P$11,F13=Instructions!$P$11)),IF(AND(F12&gt;=Instructions!$Q$9,F13&lt;Instructions!$Q$10),"NEGATIVE",IF(F12&lt;Instructions!$Q$9,"POSITIVE",IF(OR(AND(F12&gt;=Instructions!$Q$9,F13&gt;=Instructions!$Q$10),AND(F12=Instructions!$P$11,F13&gt;=Instructions!$Q$10),AND(F12=Instructions!$P$11,F13&gt;=Instructions!$P$11)),"INVALID",""))),"")</f>
        <v>INVALID</v>
      </c>
      <c r="G14" s="28" t="str">
        <f>IF(OR(OR(ISNUMBER(G12),ISNUMBER(G13)),AND(G12=Instructions!$P$11,G13=Instructions!$P$11)),IF(AND(G12&gt;=Instructions!$Q$9,G13&lt;Instructions!$Q$10),"NEGATIVE",IF(G12&lt;Instructions!$Q$9,"POSITIVE",IF(OR(AND(G12&gt;=Instructions!$Q$9,G13&gt;=Instructions!$Q$10),AND(G12=Instructions!$P$11,G13&gt;=Instructions!$Q$10),AND(G12=Instructions!$P$11,G13&gt;=Instructions!$P$11)),"INVALID",""))),"")</f>
        <v>INVALID</v>
      </c>
      <c r="H14" s="28" t="str">
        <f>IF(OR(OR(ISNUMBER(H12),ISNUMBER(H13)),AND(H12=Instructions!$P$11,H13=Instructions!$P$11)),IF(AND(H12&gt;=Instructions!$Q$9,H13&lt;Instructions!$Q$10),"NEGATIVE",IF(H12&lt;Instructions!$Q$9,"POSITIVE",IF(OR(AND(H12&gt;=Instructions!$Q$9,H13&gt;=Instructions!$Q$10),AND(H12=Instructions!$P$11,H13&gt;=Instructions!$Q$10),AND(H12=Instructions!$P$11,H13&gt;=Instructions!$P$11)),"INVALID",""))),"")</f>
        <v>INVALID</v>
      </c>
      <c r="I14" s="28" t="str">
        <f>IF(OR(OR(ISNUMBER(I12),ISNUMBER(I13)),AND(I12=Instructions!$P$11,I13=Instructions!$P$11)),IF(AND(I12&gt;=Instructions!$Q$9,I13&lt;Instructions!$Q$10),"NEGATIVE",IF(I12&lt;Instructions!$Q$9,"POSITIVE",IF(OR(AND(I12&gt;=Instructions!$Q$9,I13&gt;=Instructions!$Q$10),AND(I12=Instructions!$P$11,I13&gt;=Instructions!$Q$10),AND(I12=Instructions!$P$11,I13&gt;=Instructions!$P$11)),"INVALID",""))),"")</f>
        <v>INVALID</v>
      </c>
      <c r="J14" s="28" t="str">
        <f>IF(OR(OR(ISNUMBER(J12),ISNUMBER(J13)),AND(J12=Instructions!$P$11,J13=Instructions!$P$11)),IF(AND(J12&gt;=Instructions!$Q$9,J13&lt;Instructions!$Q$10),"NEGATIVE",IF(J12&lt;Instructions!$Q$9,"POSITIVE",IF(OR(AND(J12&gt;=Instructions!$Q$9,J13&gt;=Instructions!$Q$10),AND(J12=Instructions!$P$11,J13&gt;=Instructions!$Q$10),AND(J12=Instructions!$P$11,J13&gt;=Instructions!$P$11)),"INVALID",""))),"")</f>
        <v>INVALID</v>
      </c>
      <c r="K14" s="28" t="str">
        <f>IF(OR(OR(ISNUMBER(K12),ISNUMBER(K13)),AND(K12=Instructions!$P$11,K13=Instructions!$P$11)),IF(AND(K12&gt;=Instructions!$Q$9,K13&lt;Instructions!$Q$10),"NEGATIVE",IF(K12&lt;Instructions!$Q$9,"POSITIVE",IF(OR(AND(K12&gt;=Instructions!$Q$9,K13&gt;=Instructions!$Q$10),AND(K12=Instructions!$P$11,K13&gt;=Instructions!$Q$10),AND(K12=Instructions!$P$11,K13&gt;=Instructions!$P$11)),"INVALID",""))),"")</f>
        <v>INVALID</v>
      </c>
      <c r="L14" s="28" t="str">
        <f>IF(OR(OR(ISNUMBER(L12),ISNUMBER(L13)),AND(L12=Instructions!$P$11,L13=Instructions!$P$11)),IF(AND(L12&gt;=Instructions!$Q$9,L13&lt;Instructions!$Q$10),"NEGATIVE",IF(L12&lt;Instructions!$Q$9,"POSITIVE",IF(OR(AND(L12&gt;=Instructions!$Q$9,L13&gt;=Instructions!$Q$10),AND(L12=Instructions!$P$11,L13&gt;=Instructions!$Q$10),AND(L12=Instructions!$P$11,L13&gt;=Instructions!$P$11)),"INVALID",""))),"")</f>
        <v>INVALID</v>
      </c>
      <c r="M14" s="28" t="str">
        <f>IF(OR(OR(ISNUMBER(M12),ISNUMBER(M13)),AND(M12=Instructions!$P$11,M13=Instructions!$P$11)),IF(AND(M12&gt;=Instructions!$Q$9,M13&lt;Instructions!$Q$10),"NEGATIVE",IF(M12&lt;Instructions!$Q$9,"POSITIVE",IF(OR(AND(M12&gt;=Instructions!$Q$9,M13&gt;=Instructions!$Q$10),AND(M12=Instructions!$P$11,M13&gt;=Instructions!$Q$10),AND(M12=Instructions!$P$11,M13&gt;=Instructions!$P$11)),"INVALID",""))),"")</f>
        <v>INVALID</v>
      </c>
      <c r="N14" s="28" t="str">
        <f>IF(OR(OR(ISNUMBER(N12),ISNUMBER(N13)),AND(N12=Instructions!$P$11,N13=Instructions!$P$11)),IF(AND(N12&gt;=Instructions!$Q$9,N13&lt;Instructions!$Q$10),"NEGATIVE",IF(N12&lt;Instructions!$Q$9,"POSITIVE",IF(OR(AND(N12&gt;=Instructions!$Q$9,N13&gt;=Instructions!$Q$10),AND(N12=Instructions!$P$11,N13&gt;=Instructions!$Q$10),AND(N12=Instructions!$P$11,N13&gt;=Instructions!$P$11)),"INVALID",""))),"")</f>
        <v>INVALID</v>
      </c>
      <c r="O14" s="28" t="str">
        <f>IF(OR(OR(ISNUMBER(O12),ISNUMBER(O13)),AND(O12=Instructions!$P$11,O13=Instructions!$P$11)),IF(AND(O12&gt;=Instructions!$Q$9,O13&lt;Instructions!$Q$10),"NEGATIVE",IF(O12&lt;Instructions!$Q$9,"POSITIVE",IF(OR(AND(O12&gt;=Instructions!$Q$9,O13&gt;=Instructions!$Q$10),AND(O12=Instructions!$P$11,O13&gt;=Instructions!$Q$10),AND(O12=Instructions!$P$11,O13&gt;=Instructions!$P$11)),"INVALID",""))),"")</f>
        <v>INVALID</v>
      </c>
    </row>
    <row r="15" spans="2:15" x14ac:dyDescent="0.25">
      <c r="B15" s="74" t="s">
        <v>7</v>
      </c>
      <c r="C15" s="30" t="s">
        <v>1</v>
      </c>
      <c r="D15" s="30" t="str">
        <f>IFERROR(INDEX('Raw Data Import'!$B:$B,MATCH($B15&amp;D$2,'Raw Data Import'!$A:$A,0)),"")</f>
        <v/>
      </c>
      <c r="E15" s="32" t="str">
        <f>IFERROR(INDEX('Raw Data Import'!$B:$B,MATCH($B15&amp;E$2,'Raw Data Import'!$A:$A,0)),"")</f>
        <v/>
      </c>
      <c r="F15" s="33" t="str">
        <f>IFERROR(INDEX('Raw Data Import'!$B:$B,MATCH($B15&amp;F$2,'Raw Data Import'!$A:$A,0)),"")</f>
        <v/>
      </c>
      <c r="G15" s="33" t="str">
        <f>IFERROR(INDEX('Raw Data Import'!$B:$B,MATCH($B15&amp;G$2,'Raw Data Import'!$A:$A,0)),"")</f>
        <v/>
      </c>
      <c r="H15" s="33" t="str">
        <f>IFERROR(INDEX('Raw Data Import'!$B:$B,MATCH($B15&amp;H$2,'Raw Data Import'!$A:$A,0)),"")</f>
        <v/>
      </c>
      <c r="I15" s="30" t="str">
        <f>IFERROR(INDEX('Raw Data Import'!$B:$B,MATCH($B15&amp;I$2,'Raw Data Import'!$A:$A,0)),"")</f>
        <v/>
      </c>
      <c r="J15" s="30" t="str">
        <f>IFERROR(INDEX('Raw Data Import'!$B:$B,MATCH($B15&amp;J$2,'Raw Data Import'!$A:$A,0)),"")</f>
        <v/>
      </c>
      <c r="K15" s="31" t="str">
        <f>IFERROR(INDEX('Raw Data Import'!$B:$B,MATCH($B15&amp;K$2,'Raw Data Import'!$A:$A,0)),"")</f>
        <v/>
      </c>
      <c r="L15" s="31" t="str">
        <f>IFERROR(INDEX('Raw Data Import'!$B:$B,MATCH($B15&amp;L$2,'Raw Data Import'!$A:$A,0)),"")</f>
        <v/>
      </c>
      <c r="M15" s="31" t="str">
        <f>IFERROR(INDEX('Raw Data Import'!$B:$B,MATCH($B15&amp;M$2,'Raw Data Import'!$A:$A,0)),"")</f>
        <v/>
      </c>
      <c r="N15" s="31" t="str">
        <f>IFERROR(INDEX('Raw Data Import'!$B:$B,MATCH($B15&amp;N$2,'Raw Data Import'!$A:$A,0)),"")</f>
        <v/>
      </c>
      <c r="O15" s="30" t="str">
        <f>IFERROR(INDEX('Raw Data Import'!$B:$B,MATCH($B15&amp;O$2,'Raw Data Import'!$A:$A,0)),"")</f>
        <v/>
      </c>
    </row>
    <row r="16" spans="2:15" x14ac:dyDescent="0.25">
      <c r="B16" s="75"/>
      <c r="C16" s="34">
        <f>Instructions!$P$9</f>
        <v>0</v>
      </c>
      <c r="D16" s="34" t="str" cm="1">
        <f t="array" ref="D16">IFERROR(INDEX('Raw Data Import'!$D:$D,MATCH(1,('Raw Data Import'!$C:$C=Instructions!$P$9)*('Raw Data Import'!$A:$A='Data Review'!$B15&amp;'Data Review'!D$2),0)),"")</f>
        <v/>
      </c>
      <c r="E16" s="23" t="str" cm="1">
        <f t="array" ref="E16">IFERROR(INDEX('Raw Data Import'!$D:$D,MATCH(1,('Raw Data Import'!$C:$C=Instructions!$P$9)*('Raw Data Import'!$A:$A='Data Review'!$B15&amp;'Data Review'!E$2),0)),"")</f>
        <v/>
      </c>
      <c r="F16" s="36" t="str" cm="1">
        <f t="array" ref="F16">IFERROR(INDEX('Raw Data Import'!$D:$D,MATCH(1,('Raw Data Import'!$C:$C=Instructions!$P$9)*('Raw Data Import'!$A:$A='Data Review'!$B15&amp;'Data Review'!F$2),0)),"")</f>
        <v/>
      </c>
      <c r="G16" s="36" t="str" cm="1">
        <f t="array" ref="G16">IFERROR(INDEX('Raw Data Import'!$D:$D,MATCH(1,('Raw Data Import'!$C:$C=Instructions!$P$9)*('Raw Data Import'!$A:$A='Data Review'!$B15&amp;'Data Review'!G$2),0)),"")</f>
        <v/>
      </c>
      <c r="H16" s="36" t="str" cm="1">
        <f t="array" ref="H16">IFERROR(INDEX('Raw Data Import'!$D:$D,MATCH(1,('Raw Data Import'!$C:$C=Instructions!$P$9)*('Raw Data Import'!$A:$A='Data Review'!$B15&amp;'Data Review'!H$2),0)),"")</f>
        <v/>
      </c>
      <c r="I16" s="34" t="str" cm="1">
        <f t="array" ref="I16">IFERROR(INDEX('Raw Data Import'!$D:$D,MATCH(1,('Raw Data Import'!$C:$C=Instructions!$P$9)*('Raw Data Import'!$A:$A='Data Review'!$B15&amp;'Data Review'!I$2),0)),"")</f>
        <v/>
      </c>
      <c r="J16" s="34" t="str" cm="1">
        <f t="array" ref="J16">IFERROR(INDEX('Raw Data Import'!$D:$D,MATCH(1,('Raw Data Import'!$C:$C=Instructions!$P$9)*('Raw Data Import'!$A:$A='Data Review'!$B15&amp;'Data Review'!J$2),0)),"")</f>
        <v/>
      </c>
      <c r="K16" s="35" t="str" cm="1">
        <f t="array" ref="K16">IFERROR(INDEX('Raw Data Import'!$D:$D,MATCH(1,('Raw Data Import'!$C:$C=Instructions!$P$9)*('Raw Data Import'!$A:$A='Data Review'!$B15&amp;'Data Review'!K$2),0)),"")</f>
        <v/>
      </c>
      <c r="L16" s="35" t="str" cm="1">
        <f t="array" ref="L16">IFERROR(INDEX('Raw Data Import'!$D:$D,MATCH(1,('Raw Data Import'!$C:$C=Instructions!$P$9)*('Raw Data Import'!$A:$A='Data Review'!$B15&amp;'Data Review'!L$2),0)),"")</f>
        <v/>
      </c>
      <c r="M16" s="35" t="str" cm="1">
        <f t="array" ref="M16">IFERROR(INDEX('Raw Data Import'!$D:$D,MATCH(1,('Raw Data Import'!$C:$C=Instructions!$P$9)*('Raw Data Import'!$A:$A='Data Review'!$B15&amp;'Data Review'!M$2),0)),"")</f>
        <v/>
      </c>
      <c r="N16" s="35" t="str" cm="1">
        <f t="array" ref="N16">IFERROR(INDEX('Raw Data Import'!$D:$D,MATCH(1,('Raw Data Import'!$C:$C=Instructions!$P$9)*('Raw Data Import'!$A:$A='Data Review'!$B15&amp;'Data Review'!N$2),0)),"")</f>
        <v/>
      </c>
      <c r="O16" s="34" t="str" cm="1">
        <f t="array" ref="O16">IFERROR(INDEX('Raw Data Import'!$D:$D,MATCH(1,('Raw Data Import'!$C:$C=Instructions!$P$9)*('Raw Data Import'!$A:$A='Data Review'!$B15&amp;'Data Review'!O$2),0)),"")</f>
        <v/>
      </c>
    </row>
    <row r="17" spans="2:15" x14ac:dyDescent="0.25">
      <c r="B17" s="75"/>
      <c r="C17" s="34">
        <f>Instructions!$P$10</f>
        <v>0</v>
      </c>
      <c r="D17" s="34" t="str" cm="1">
        <f t="array" ref="D17">IFERROR(INDEX('Raw Data Import'!$D:$D,MATCH(1,('Raw Data Import'!$C:$C=Instructions!$P$10)*('Raw Data Import'!$A:$A='Data Review'!$B15&amp;'Data Review'!D$2),0)),"")</f>
        <v/>
      </c>
      <c r="E17" s="23" t="str" cm="1">
        <f t="array" ref="E17">IFERROR(INDEX('Raw Data Import'!$D:$D,MATCH(1,('Raw Data Import'!$C:$C=Instructions!$P$10)*('Raw Data Import'!$A:$A='Data Review'!$B15&amp;'Data Review'!E$2),0)),"")</f>
        <v/>
      </c>
      <c r="F17" s="36" t="str" cm="1">
        <f t="array" ref="F17">IFERROR(INDEX('Raw Data Import'!$D:$D,MATCH(1,('Raw Data Import'!$C:$C=Instructions!$P$10)*('Raw Data Import'!$A:$A='Data Review'!$B15&amp;'Data Review'!F$2),0)),"")</f>
        <v/>
      </c>
      <c r="G17" s="36" t="str" cm="1">
        <f t="array" ref="G17">IFERROR(INDEX('Raw Data Import'!$D:$D,MATCH(1,('Raw Data Import'!$C:$C=Instructions!$P$10)*('Raw Data Import'!$A:$A='Data Review'!$B15&amp;'Data Review'!G$2),0)),"")</f>
        <v/>
      </c>
      <c r="H17" s="36" t="str" cm="1">
        <f t="array" ref="H17">IFERROR(INDEX('Raw Data Import'!$D:$D,MATCH(1,('Raw Data Import'!$C:$C=Instructions!$P$10)*('Raw Data Import'!$A:$A='Data Review'!$B15&amp;'Data Review'!H$2),0)),"")</f>
        <v/>
      </c>
      <c r="I17" s="34" t="str" cm="1">
        <f t="array" ref="I17">IFERROR(INDEX('Raw Data Import'!$D:$D,MATCH(1,('Raw Data Import'!$C:$C=Instructions!$P$10)*('Raw Data Import'!$A:$A='Data Review'!$B15&amp;'Data Review'!I$2),0)),"")</f>
        <v/>
      </c>
      <c r="J17" s="34" t="str" cm="1">
        <f t="array" ref="J17">IFERROR(INDEX('Raw Data Import'!$D:$D,MATCH(1,('Raw Data Import'!$C:$C=Instructions!$P$10)*('Raw Data Import'!$A:$A='Data Review'!$B15&amp;'Data Review'!J$2),0)),"")</f>
        <v/>
      </c>
      <c r="K17" s="35" t="str" cm="1">
        <f t="array" ref="K17">IFERROR(INDEX('Raw Data Import'!$D:$D,MATCH(1,('Raw Data Import'!$C:$C=Instructions!$P$10)*('Raw Data Import'!$A:$A='Data Review'!$B15&amp;'Data Review'!K$2),0)),"")</f>
        <v/>
      </c>
      <c r="L17" s="35" t="str" cm="1">
        <f t="array" ref="L17">IFERROR(INDEX('Raw Data Import'!$D:$D,MATCH(1,('Raw Data Import'!$C:$C=Instructions!$P$10)*('Raw Data Import'!$A:$A='Data Review'!$B15&amp;'Data Review'!L$2),0)),"")</f>
        <v/>
      </c>
      <c r="M17" s="35" t="str" cm="1">
        <f t="array" ref="M17">IFERROR(INDEX('Raw Data Import'!$D:$D,MATCH(1,('Raw Data Import'!$C:$C=Instructions!$P$10)*('Raw Data Import'!$A:$A='Data Review'!$B15&amp;'Data Review'!M$2),0)),"")</f>
        <v/>
      </c>
      <c r="N17" s="35" t="str" cm="1">
        <f t="array" ref="N17">IFERROR(INDEX('Raw Data Import'!$D:$D,MATCH(1,('Raw Data Import'!$C:$C=Instructions!$P$10)*('Raw Data Import'!$A:$A='Data Review'!$B15&amp;'Data Review'!N$2),0)),"")</f>
        <v/>
      </c>
      <c r="O17" s="34" t="str" cm="1">
        <f t="array" ref="O17">IFERROR(INDEX('Raw Data Import'!$D:$D,MATCH(1,('Raw Data Import'!$C:$C=Instructions!$P$10)*('Raw Data Import'!$A:$A='Data Review'!$B15&amp;'Data Review'!O$2),0)),"")</f>
        <v/>
      </c>
    </row>
    <row r="18" spans="2:15" x14ac:dyDescent="0.25">
      <c r="B18" s="76"/>
      <c r="C18" s="37" t="s">
        <v>12</v>
      </c>
      <c r="D18" s="37" t="str">
        <f>IF(OR(OR(ISNUMBER(D16),ISNUMBER(D17)),AND(D16=Instructions!$P$11,D17=Instructions!$P$11)),IF(AND(D16&gt;=Instructions!$Q$9,D17&lt;Instructions!$Q$10),"NEGATIVE",IF(D16&lt;Instructions!$Q$9,"POSITIVE",IF(OR(AND(D16&gt;=Instructions!$Q$9,D17&gt;=Instructions!$Q$10),AND(D16=Instructions!$P$11,D17&gt;=Instructions!$Q$10),AND(D16=Instructions!$P$11,D17&gt;=Instructions!$P$11)),"INVALID",""))),"")</f>
        <v>INVALID</v>
      </c>
      <c r="E18" s="24" t="str">
        <f>IF(OR(OR(ISNUMBER(E16),ISNUMBER(E17)),AND(E16=Instructions!$P$11,E17=Instructions!$P$11)),IF(AND(E16&gt;=Instructions!$Q$9,E17&lt;Instructions!$Q$10),"NEGATIVE",IF(E16&lt;Instructions!$Q$9,"POSITIVE",IF(OR(AND(E16&gt;=Instructions!$Q$9,E17&gt;=Instructions!$Q$10),AND(E16=Instructions!$P$11,E17&gt;=Instructions!$Q$10),AND(E16=Instructions!$P$11,E17&gt;=Instructions!$P$11)),"INVALID",""))),"")</f>
        <v>INVALID</v>
      </c>
      <c r="F18" s="39" t="str">
        <f>IF(OR(OR(ISNUMBER(F16),ISNUMBER(F17)),AND(F16=Instructions!$P$11,F17=Instructions!$P$11)),IF(AND(F16&gt;=Instructions!$Q$9,F17&lt;Instructions!$Q$10),"NEGATIVE",IF(F16&lt;Instructions!$Q$9,"POSITIVE",IF(OR(AND(F16&gt;=Instructions!$Q$9,F17&gt;=Instructions!$Q$10),AND(F16=Instructions!$P$11,F17&gt;=Instructions!$Q$10),AND(F16=Instructions!$P$11,F17&gt;=Instructions!$P$11)),"INVALID",""))),"")</f>
        <v>INVALID</v>
      </c>
      <c r="G18" s="39" t="str">
        <f>IF(OR(OR(ISNUMBER(G16),ISNUMBER(G17)),AND(G16=Instructions!$P$11,G17=Instructions!$P$11)),IF(AND(G16&gt;=Instructions!$Q$9,G17&lt;Instructions!$Q$10),"NEGATIVE",IF(G16&lt;Instructions!$Q$9,"POSITIVE",IF(OR(AND(G16&gt;=Instructions!$Q$9,G17&gt;=Instructions!$Q$10),AND(G16=Instructions!$P$11,G17&gt;=Instructions!$Q$10),AND(G16=Instructions!$P$11,G17&gt;=Instructions!$P$11)),"INVALID",""))),"")</f>
        <v>INVALID</v>
      </c>
      <c r="H18" s="39" t="str">
        <f>IF(OR(OR(ISNUMBER(H16),ISNUMBER(H17)),AND(H16=Instructions!$P$11,H17=Instructions!$P$11)),IF(AND(H16&gt;=Instructions!$Q$9,H17&lt;Instructions!$Q$10),"NEGATIVE",IF(H16&lt;Instructions!$Q$9,"POSITIVE",IF(OR(AND(H16&gt;=Instructions!$Q$9,H17&gt;=Instructions!$Q$10),AND(H16=Instructions!$P$11,H17&gt;=Instructions!$Q$10),AND(H16=Instructions!$P$11,H17&gt;=Instructions!$P$11)),"INVALID",""))),"")</f>
        <v>INVALID</v>
      </c>
      <c r="I18" s="37" t="str">
        <f>IF(OR(OR(ISNUMBER(I16),ISNUMBER(I17)),AND(I16=Instructions!$P$11,I17=Instructions!$P$11)),IF(AND(I16&gt;=Instructions!$Q$9,I17&lt;Instructions!$Q$10),"NEGATIVE",IF(I16&lt;Instructions!$Q$9,"POSITIVE",IF(OR(AND(I16&gt;=Instructions!$Q$9,I17&gt;=Instructions!$Q$10),AND(I16=Instructions!$P$11,I17&gt;=Instructions!$Q$10),AND(I16=Instructions!$P$11,I17&gt;=Instructions!$P$11)),"INVALID",""))),"")</f>
        <v>INVALID</v>
      </c>
      <c r="J18" s="37" t="str">
        <f>IF(OR(OR(ISNUMBER(J16),ISNUMBER(J17)),AND(J16=Instructions!$P$11,J17=Instructions!$P$11)),IF(AND(J16&gt;=Instructions!$Q$9,J17&lt;Instructions!$Q$10),"NEGATIVE",IF(J16&lt;Instructions!$Q$9,"POSITIVE",IF(OR(AND(J16&gt;=Instructions!$Q$9,J17&gt;=Instructions!$Q$10),AND(J16=Instructions!$P$11,J17&gt;=Instructions!$Q$10),AND(J16=Instructions!$P$11,J17&gt;=Instructions!$P$11)),"INVALID",""))),"")</f>
        <v>INVALID</v>
      </c>
      <c r="K18" s="38" t="str">
        <f>IF(OR(OR(ISNUMBER(K16),ISNUMBER(K17)),AND(K16=Instructions!$P$11,K17=Instructions!$P$11)),IF(AND(K16&gt;=Instructions!$Q$9,K17&lt;Instructions!$Q$10),"NEGATIVE",IF(K16&lt;Instructions!$Q$9,"POSITIVE",IF(OR(AND(K16&gt;=Instructions!$Q$9,K17&gt;=Instructions!$Q$10),AND(K16=Instructions!$P$11,K17&gt;=Instructions!$Q$10),AND(K16=Instructions!$P$11,K17&gt;=Instructions!$P$11)),"INVALID",""))),"")</f>
        <v>INVALID</v>
      </c>
      <c r="L18" s="38" t="str">
        <f>IF(OR(OR(ISNUMBER(L16),ISNUMBER(L17)),AND(L16=Instructions!$P$11,L17=Instructions!$P$11)),IF(AND(L16&gt;=Instructions!$Q$9,L17&lt;Instructions!$Q$10),"NEGATIVE",IF(L16&lt;Instructions!$Q$9,"POSITIVE",IF(OR(AND(L16&gt;=Instructions!$Q$9,L17&gt;=Instructions!$Q$10),AND(L16=Instructions!$P$11,L17&gt;=Instructions!$Q$10),AND(L16=Instructions!$P$11,L17&gt;=Instructions!$P$11)),"INVALID",""))),"")</f>
        <v>INVALID</v>
      </c>
      <c r="M18" s="38" t="str">
        <f>IF(OR(OR(ISNUMBER(M16),ISNUMBER(M17)),AND(M16=Instructions!$P$11,M17=Instructions!$P$11)),IF(AND(M16&gt;=Instructions!$Q$9,M17&lt;Instructions!$Q$10),"NEGATIVE",IF(M16&lt;Instructions!$Q$9,"POSITIVE",IF(OR(AND(M16&gt;=Instructions!$Q$9,M17&gt;=Instructions!$Q$10),AND(M16=Instructions!$P$11,M17&gt;=Instructions!$Q$10),AND(M16=Instructions!$P$11,M17&gt;=Instructions!$P$11)),"INVALID",""))),"")</f>
        <v>INVALID</v>
      </c>
      <c r="N18" s="38" t="str">
        <f>IF(OR(OR(ISNUMBER(N16),ISNUMBER(N17)),AND(N16=Instructions!$P$11,N17=Instructions!$P$11)),IF(AND(N16&gt;=Instructions!$Q$9,N17&lt;Instructions!$Q$10),"NEGATIVE",IF(N16&lt;Instructions!$Q$9,"POSITIVE",IF(OR(AND(N16&gt;=Instructions!$Q$9,N17&gt;=Instructions!$Q$10),AND(N16=Instructions!$P$11,N17&gt;=Instructions!$Q$10),AND(N16=Instructions!$P$11,N17&gt;=Instructions!$P$11)),"INVALID",""))),"")</f>
        <v>INVALID</v>
      </c>
      <c r="O18" s="37" t="str">
        <f>IF(OR(OR(ISNUMBER(O16),ISNUMBER(O17)),AND(O16=Instructions!$P$11,O17=Instructions!$P$11)),IF(AND(O16&gt;=Instructions!$Q$9,O17&lt;Instructions!$Q$10),"NEGATIVE",IF(O16&lt;Instructions!$Q$9,"POSITIVE",IF(OR(AND(O16&gt;=Instructions!$Q$9,O17&gt;=Instructions!$Q$10),AND(O16=Instructions!$P$11,O17&gt;=Instructions!$Q$10),AND(O16=Instructions!$P$11,O17&gt;=Instructions!$P$11)),"INVALID",""))),"")</f>
        <v>INVALID</v>
      </c>
    </row>
    <row r="19" spans="2:15" x14ac:dyDescent="0.25">
      <c r="B19" s="77" t="s">
        <v>8</v>
      </c>
      <c r="C19" s="25" t="s">
        <v>1</v>
      </c>
      <c r="D19" s="25" t="str">
        <f>IFERROR(INDEX('Raw Data Import'!$B:$B,MATCH($B19&amp;D$2,'Raw Data Import'!$A:$A,0)),"")</f>
        <v/>
      </c>
      <c r="E19" s="25" t="str">
        <f>IFERROR(INDEX('Raw Data Import'!$B:$B,MATCH($B19&amp;E$2,'Raw Data Import'!$A:$A,0)),"")</f>
        <v/>
      </c>
      <c r="F19" s="25" t="str">
        <f>IFERROR(INDEX('Raw Data Import'!$B:$B,MATCH($B19&amp;F$2,'Raw Data Import'!$A:$A,0)),"")</f>
        <v/>
      </c>
      <c r="G19" s="25" t="str">
        <f>IFERROR(INDEX('Raw Data Import'!$B:$B,MATCH($B19&amp;G$2,'Raw Data Import'!$A:$A,0)),"")</f>
        <v/>
      </c>
      <c r="H19" s="25" t="str">
        <f>IFERROR(INDEX('Raw Data Import'!$B:$B,MATCH($B19&amp;H$2,'Raw Data Import'!$A:$A,0)),"")</f>
        <v/>
      </c>
      <c r="I19" s="25" t="str">
        <f>IFERROR(INDEX('Raw Data Import'!$B:$B,MATCH($B19&amp;I$2,'Raw Data Import'!$A:$A,0)),"")</f>
        <v/>
      </c>
      <c r="J19" s="25" t="str">
        <f>IFERROR(INDEX('Raw Data Import'!$B:$B,MATCH($B19&amp;J$2,'Raw Data Import'!$A:$A,0)),"")</f>
        <v/>
      </c>
      <c r="K19" s="25" t="str">
        <f>IFERROR(INDEX('Raw Data Import'!$B:$B,MATCH($B19&amp;K$2,'Raw Data Import'!$A:$A,0)),"")</f>
        <v/>
      </c>
      <c r="L19" s="25" t="str">
        <f>IFERROR(INDEX('Raw Data Import'!$B:$B,MATCH($B19&amp;L$2,'Raw Data Import'!$A:$A,0)),"")</f>
        <v/>
      </c>
      <c r="M19" s="25" t="str">
        <f>IFERROR(INDEX('Raw Data Import'!$B:$B,MATCH($B19&amp;M$2,'Raw Data Import'!$A:$A,0)),"")</f>
        <v/>
      </c>
      <c r="N19" s="25" t="str">
        <f>IFERROR(INDEX('Raw Data Import'!$B:$B,MATCH($B19&amp;N$2,'Raw Data Import'!$A:$A,0)),"")</f>
        <v/>
      </c>
      <c r="O19" s="25" t="str">
        <f>IFERROR(INDEX('Raw Data Import'!$B:$B,MATCH($B19&amp;O$2,'Raw Data Import'!$A:$A,0)),"")</f>
        <v/>
      </c>
    </row>
    <row r="20" spans="2:15" x14ac:dyDescent="0.25">
      <c r="B20" s="78"/>
      <c r="C20" s="27">
        <f>Instructions!$P$9</f>
        <v>0</v>
      </c>
      <c r="D20" s="27" t="str" cm="1">
        <f t="array" ref="D20">IFERROR(INDEX('Raw Data Import'!$D:$D,MATCH(1,('Raw Data Import'!$C:$C=Instructions!$P$9)*('Raw Data Import'!$A:$A='Data Review'!$B19&amp;'Data Review'!D$2),0)),"")</f>
        <v/>
      </c>
      <c r="E20" s="27" t="str" cm="1">
        <f t="array" ref="E20">IFERROR(INDEX('Raw Data Import'!$D:$D,MATCH(1,('Raw Data Import'!$C:$C=Instructions!$P$9)*('Raw Data Import'!$A:$A='Data Review'!$B19&amp;'Data Review'!E$2),0)),"")</f>
        <v/>
      </c>
      <c r="F20" s="27" t="str" cm="1">
        <f t="array" ref="F20">IFERROR(INDEX('Raw Data Import'!$D:$D,MATCH(1,('Raw Data Import'!$C:$C=Instructions!$P$9)*('Raw Data Import'!$A:$A='Data Review'!$B19&amp;'Data Review'!F$2),0)),"")</f>
        <v/>
      </c>
      <c r="G20" s="27" t="str" cm="1">
        <f t="array" ref="G20">IFERROR(INDEX('Raw Data Import'!$D:$D,MATCH(1,('Raw Data Import'!$C:$C=Instructions!$P$9)*('Raw Data Import'!$A:$A='Data Review'!$B19&amp;'Data Review'!G$2),0)),"")</f>
        <v/>
      </c>
      <c r="H20" s="27" t="str" cm="1">
        <f t="array" ref="H20">IFERROR(INDEX('Raw Data Import'!$D:$D,MATCH(1,('Raw Data Import'!$C:$C=Instructions!$P$9)*('Raw Data Import'!$A:$A='Data Review'!$B19&amp;'Data Review'!H$2),0)),"")</f>
        <v/>
      </c>
      <c r="I20" s="27" t="str" cm="1">
        <f t="array" ref="I20">IFERROR(INDEX('Raw Data Import'!$D:$D,MATCH(1,('Raw Data Import'!$C:$C=Instructions!$P$9)*('Raw Data Import'!$A:$A='Data Review'!$B19&amp;'Data Review'!I$2),0)),"")</f>
        <v/>
      </c>
      <c r="J20" s="27" t="str" cm="1">
        <f t="array" ref="J20">IFERROR(INDEX('Raw Data Import'!$D:$D,MATCH(1,('Raw Data Import'!$C:$C=Instructions!$P$9)*('Raw Data Import'!$A:$A='Data Review'!$B19&amp;'Data Review'!J$2),0)),"")</f>
        <v/>
      </c>
      <c r="K20" s="27" t="str" cm="1">
        <f t="array" ref="K20">IFERROR(INDEX('Raw Data Import'!$D:$D,MATCH(1,('Raw Data Import'!$C:$C=Instructions!$P$9)*('Raw Data Import'!$A:$A='Data Review'!$B19&amp;'Data Review'!K$2),0)),"")</f>
        <v/>
      </c>
      <c r="L20" s="27" t="str" cm="1">
        <f t="array" ref="L20">IFERROR(INDEX('Raw Data Import'!$D:$D,MATCH(1,('Raw Data Import'!$C:$C=Instructions!$P$9)*('Raw Data Import'!$A:$A='Data Review'!$B19&amp;'Data Review'!L$2),0)),"")</f>
        <v/>
      </c>
      <c r="M20" s="27" t="str" cm="1">
        <f t="array" ref="M20">IFERROR(INDEX('Raw Data Import'!$D:$D,MATCH(1,('Raw Data Import'!$C:$C=Instructions!$P$9)*('Raw Data Import'!$A:$A='Data Review'!$B19&amp;'Data Review'!M$2),0)),"")</f>
        <v/>
      </c>
      <c r="N20" s="27" t="str" cm="1">
        <f t="array" ref="N20">IFERROR(INDEX('Raw Data Import'!$D:$D,MATCH(1,('Raw Data Import'!$C:$C=Instructions!$P$9)*('Raw Data Import'!$A:$A='Data Review'!$B19&amp;'Data Review'!N$2),0)),"")</f>
        <v/>
      </c>
      <c r="O20" s="27" t="str" cm="1">
        <f t="array" ref="O20">IFERROR(INDEX('Raw Data Import'!$D:$D,MATCH(1,('Raw Data Import'!$C:$C=Instructions!$P$9)*('Raw Data Import'!$A:$A='Data Review'!$B19&amp;'Data Review'!O$2),0)),"")</f>
        <v/>
      </c>
    </row>
    <row r="21" spans="2:15" x14ac:dyDescent="0.25">
      <c r="B21" s="78"/>
      <c r="C21" s="27">
        <f>Instructions!$P$10</f>
        <v>0</v>
      </c>
      <c r="D21" s="27" t="str" cm="1">
        <f t="array" ref="D21">IFERROR(INDEX('Raw Data Import'!$D:$D,MATCH(1,('Raw Data Import'!$C:$C=Instructions!$P$10)*('Raw Data Import'!$A:$A='Data Review'!$B19&amp;'Data Review'!D$2),0)),"")</f>
        <v/>
      </c>
      <c r="E21" s="27" t="str" cm="1">
        <f t="array" ref="E21">IFERROR(INDEX('Raw Data Import'!$D:$D,MATCH(1,('Raw Data Import'!$C:$C=Instructions!$P$10)*('Raw Data Import'!$A:$A='Data Review'!$B19&amp;'Data Review'!E$2),0)),"")</f>
        <v/>
      </c>
      <c r="F21" s="27" t="str" cm="1">
        <f t="array" ref="F21">IFERROR(INDEX('Raw Data Import'!$D:$D,MATCH(1,('Raw Data Import'!$C:$C=Instructions!$P$10)*('Raw Data Import'!$A:$A='Data Review'!$B19&amp;'Data Review'!F$2),0)),"")</f>
        <v/>
      </c>
      <c r="G21" s="27" t="str" cm="1">
        <f t="array" ref="G21">IFERROR(INDEX('Raw Data Import'!$D:$D,MATCH(1,('Raw Data Import'!$C:$C=Instructions!$P$10)*('Raw Data Import'!$A:$A='Data Review'!$B19&amp;'Data Review'!G$2),0)),"")</f>
        <v/>
      </c>
      <c r="H21" s="27" t="str" cm="1">
        <f t="array" ref="H21">IFERROR(INDEX('Raw Data Import'!$D:$D,MATCH(1,('Raw Data Import'!$C:$C=Instructions!$P$10)*('Raw Data Import'!$A:$A='Data Review'!$B19&amp;'Data Review'!H$2),0)),"")</f>
        <v/>
      </c>
      <c r="I21" s="27" t="str" cm="1">
        <f t="array" ref="I21">IFERROR(INDEX('Raw Data Import'!$D:$D,MATCH(1,('Raw Data Import'!$C:$C=Instructions!$P$10)*('Raw Data Import'!$A:$A='Data Review'!$B19&amp;'Data Review'!I$2),0)),"")</f>
        <v/>
      </c>
      <c r="J21" s="27" t="str" cm="1">
        <f t="array" ref="J21">IFERROR(INDEX('Raw Data Import'!$D:$D,MATCH(1,('Raw Data Import'!$C:$C=Instructions!$P$10)*('Raw Data Import'!$A:$A='Data Review'!$B19&amp;'Data Review'!J$2),0)),"")</f>
        <v/>
      </c>
      <c r="K21" s="27" t="str" cm="1">
        <f t="array" ref="K21">IFERROR(INDEX('Raw Data Import'!$D:$D,MATCH(1,('Raw Data Import'!$C:$C=Instructions!$P$10)*('Raw Data Import'!$A:$A='Data Review'!$B19&amp;'Data Review'!K$2),0)),"")</f>
        <v/>
      </c>
      <c r="L21" s="27" t="str" cm="1">
        <f t="array" ref="L21">IFERROR(INDEX('Raw Data Import'!$D:$D,MATCH(1,('Raw Data Import'!$C:$C=Instructions!$P$10)*('Raw Data Import'!$A:$A='Data Review'!$B19&amp;'Data Review'!L$2),0)),"")</f>
        <v/>
      </c>
      <c r="M21" s="27" t="str" cm="1">
        <f t="array" ref="M21">IFERROR(INDEX('Raw Data Import'!$D:$D,MATCH(1,('Raw Data Import'!$C:$C=Instructions!$P$10)*('Raw Data Import'!$A:$A='Data Review'!$B19&amp;'Data Review'!M$2),0)),"")</f>
        <v/>
      </c>
      <c r="N21" s="27" t="str" cm="1">
        <f t="array" ref="N21">IFERROR(INDEX('Raw Data Import'!$D:$D,MATCH(1,('Raw Data Import'!$C:$C=Instructions!$P$10)*('Raw Data Import'!$A:$A='Data Review'!$B19&amp;'Data Review'!N$2),0)),"")</f>
        <v/>
      </c>
      <c r="O21" s="27" t="str" cm="1">
        <f t="array" ref="O21">IFERROR(INDEX('Raw Data Import'!$D:$D,MATCH(1,('Raw Data Import'!$C:$C=Instructions!$P$10)*('Raw Data Import'!$A:$A='Data Review'!$B19&amp;'Data Review'!O$2),0)),"")</f>
        <v/>
      </c>
    </row>
    <row r="22" spans="2:15" x14ac:dyDescent="0.25">
      <c r="B22" s="79"/>
      <c r="C22" s="28" t="s">
        <v>12</v>
      </c>
      <c r="D22" s="28" t="str">
        <f>IF(OR(OR(ISNUMBER(D20),ISNUMBER(D21)),AND(D20=Instructions!$P$11,D21=Instructions!$P$11)),IF(AND(D20&gt;=Instructions!$Q$9,D21&lt;Instructions!$Q$10),"NEGATIVE",IF(D20&lt;Instructions!$Q$9,"POSITIVE",IF(OR(AND(D20&gt;=Instructions!$Q$9,D21&gt;=Instructions!$Q$10),AND(D20=Instructions!$P$11,D21&gt;=Instructions!$Q$10),AND(D20=Instructions!$P$11,D21&gt;=Instructions!$P$11)),"INVALID",""))),"")</f>
        <v>INVALID</v>
      </c>
      <c r="E22" s="28" t="str">
        <f>IF(OR(OR(ISNUMBER(E20),ISNUMBER(E21)),AND(E20=Instructions!$P$11,E21=Instructions!$P$11)),IF(AND(E20&gt;=Instructions!$Q$9,E21&lt;Instructions!$Q$10),"NEGATIVE",IF(E20&lt;Instructions!$Q$9,"POSITIVE",IF(OR(AND(E20&gt;=Instructions!$Q$9,E21&gt;=Instructions!$Q$10),AND(E20=Instructions!$P$11,E21&gt;=Instructions!$Q$10),AND(E20=Instructions!$P$11,E21&gt;=Instructions!$P$11)),"INVALID",""))),"")</f>
        <v>INVALID</v>
      </c>
      <c r="F22" s="28" t="str">
        <f>IF(OR(OR(ISNUMBER(F20),ISNUMBER(F21)),AND(F20=Instructions!$P$11,F21=Instructions!$P$11)),IF(AND(F20&gt;=Instructions!$Q$9,F21&lt;Instructions!$Q$10),"NEGATIVE",IF(F20&lt;Instructions!$Q$9,"POSITIVE",IF(OR(AND(F20&gt;=Instructions!$Q$9,F21&gt;=Instructions!$Q$10),AND(F20=Instructions!$P$11,F21&gt;=Instructions!$Q$10),AND(F20=Instructions!$P$11,F21&gt;=Instructions!$P$11)),"INVALID",""))),"")</f>
        <v>INVALID</v>
      </c>
      <c r="G22" s="28" t="str">
        <f>IF(OR(OR(ISNUMBER(G20),ISNUMBER(G21)),AND(G20=Instructions!$P$11,G21=Instructions!$P$11)),IF(AND(G20&gt;=Instructions!$Q$9,G21&lt;Instructions!$Q$10),"NEGATIVE",IF(G20&lt;Instructions!$Q$9,"POSITIVE",IF(OR(AND(G20&gt;=Instructions!$Q$9,G21&gt;=Instructions!$Q$10),AND(G20=Instructions!$P$11,G21&gt;=Instructions!$Q$10),AND(G20=Instructions!$P$11,G21&gt;=Instructions!$P$11)),"INVALID",""))),"")</f>
        <v>INVALID</v>
      </c>
      <c r="H22" s="28" t="str">
        <f>IF(OR(OR(ISNUMBER(H20),ISNUMBER(H21)),AND(H20=Instructions!$P$11,H21=Instructions!$P$11)),IF(AND(H20&gt;=Instructions!$Q$9,H21&lt;Instructions!$Q$10),"NEGATIVE",IF(H20&lt;Instructions!$Q$9,"POSITIVE",IF(OR(AND(H20&gt;=Instructions!$Q$9,H21&gt;=Instructions!$Q$10),AND(H20=Instructions!$P$11,H21&gt;=Instructions!$Q$10),AND(H20=Instructions!$P$11,H21&gt;=Instructions!$P$11)),"INVALID",""))),"")</f>
        <v>INVALID</v>
      </c>
      <c r="I22" s="28" t="str">
        <f>IF(OR(OR(ISNUMBER(I20),ISNUMBER(I21)),AND(I20=Instructions!$P$11,I21=Instructions!$P$11)),IF(AND(I20&gt;=Instructions!$Q$9,I21&lt;Instructions!$Q$10),"NEGATIVE",IF(I20&lt;Instructions!$Q$9,"POSITIVE",IF(OR(AND(I20&gt;=Instructions!$Q$9,I21&gt;=Instructions!$Q$10),AND(I20=Instructions!$P$11,I21&gt;=Instructions!$Q$10),AND(I20=Instructions!$P$11,I21&gt;=Instructions!$P$11)),"INVALID",""))),"")</f>
        <v>INVALID</v>
      </c>
      <c r="J22" s="28" t="str">
        <f>IF(OR(OR(ISNUMBER(J20),ISNUMBER(J21)),AND(J20=Instructions!$P$11,J21=Instructions!$P$11)),IF(AND(J20&gt;=Instructions!$Q$9,J21&lt;Instructions!$Q$10),"NEGATIVE",IF(J20&lt;Instructions!$Q$9,"POSITIVE",IF(OR(AND(J20&gt;=Instructions!$Q$9,J21&gt;=Instructions!$Q$10),AND(J20=Instructions!$P$11,J21&gt;=Instructions!$Q$10),AND(J20=Instructions!$P$11,J21&gt;=Instructions!$P$11)),"INVALID",""))),"")</f>
        <v>INVALID</v>
      </c>
      <c r="K22" s="28" t="str">
        <f>IF(OR(OR(ISNUMBER(K20),ISNUMBER(K21)),AND(K20=Instructions!$P$11,K21=Instructions!$P$11)),IF(AND(K20&gt;=Instructions!$Q$9,K21&lt;Instructions!$Q$10),"NEGATIVE",IF(K20&lt;Instructions!$Q$9,"POSITIVE",IF(OR(AND(K20&gt;=Instructions!$Q$9,K21&gt;=Instructions!$Q$10),AND(K20=Instructions!$P$11,K21&gt;=Instructions!$Q$10),AND(K20=Instructions!$P$11,K21&gt;=Instructions!$P$11)),"INVALID",""))),"")</f>
        <v>INVALID</v>
      </c>
      <c r="L22" s="28" t="str">
        <f>IF(OR(OR(ISNUMBER(L20),ISNUMBER(L21)),AND(L20=Instructions!$P$11,L21=Instructions!$P$11)),IF(AND(L20&gt;=Instructions!$Q$9,L21&lt;Instructions!$Q$10),"NEGATIVE",IF(L20&lt;Instructions!$Q$9,"POSITIVE",IF(OR(AND(L20&gt;=Instructions!$Q$9,L21&gt;=Instructions!$Q$10),AND(L20=Instructions!$P$11,L21&gt;=Instructions!$Q$10),AND(L20=Instructions!$P$11,L21&gt;=Instructions!$P$11)),"INVALID",""))),"")</f>
        <v>INVALID</v>
      </c>
      <c r="M22" s="28" t="str">
        <f>IF(OR(OR(ISNUMBER(M20),ISNUMBER(M21)),AND(M20=Instructions!$P$11,M21=Instructions!$P$11)),IF(AND(M20&gt;=Instructions!$Q$9,M21&lt;Instructions!$Q$10),"NEGATIVE",IF(M20&lt;Instructions!$Q$9,"POSITIVE",IF(OR(AND(M20&gt;=Instructions!$Q$9,M21&gt;=Instructions!$Q$10),AND(M20=Instructions!$P$11,M21&gt;=Instructions!$Q$10),AND(M20=Instructions!$P$11,M21&gt;=Instructions!$P$11)),"INVALID",""))),"")</f>
        <v>INVALID</v>
      </c>
      <c r="N22" s="28" t="str">
        <f>IF(OR(OR(ISNUMBER(N20),ISNUMBER(N21)),AND(N20=Instructions!$P$11,N21=Instructions!$P$11)),IF(AND(N20&gt;=Instructions!$Q$9,N21&lt;Instructions!$Q$10),"NEGATIVE",IF(N20&lt;Instructions!$Q$9,"POSITIVE",IF(OR(AND(N20&gt;=Instructions!$Q$9,N21&gt;=Instructions!$Q$10),AND(N20=Instructions!$P$11,N21&gt;=Instructions!$Q$10),AND(N20=Instructions!$P$11,N21&gt;=Instructions!$P$11)),"INVALID",""))),"")</f>
        <v>INVALID</v>
      </c>
      <c r="O22" s="28" t="str">
        <f>IF(OR(OR(ISNUMBER(O20),ISNUMBER(O21)),AND(O20=Instructions!$P$11,O21=Instructions!$P$11)),IF(AND(O20&gt;=Instructions!$Q$9,O21&lt;Instructions!$Q$10),"NEGATIVE",IF(O20&lt;Instructions!$Q$9,"POSITIVE",IF(OR(AND(O20&gt;=Instructions!$Q$9,O21&gt;=Instructions!$Q$10),AND(O20=Instructions!$P$11,O21&gt;=Instructions!$Q$10),AND(O20=Instructions!$P$11,O21&gt;=Instructions!$P$11)),"INVALID",""))),"")</f>
        <v>INVALID</v>
      </c>
    </row>
    <row r="23" spans="2:15" x14ac:dyDescent="0.25">
      <c r="B23" s="74" t="s">
        <v>9</v>
      </c>
      <c r="C23" s="30" t="s">
        <v>1</v>
      </c>
      <c r="D23" s="30" t="str">
        <f>IFERROR(INDEX('Raw Data Import'!$B:$B,MATCH($B23&amp;D$2,'Raw Data Import'!$A:$A,0)),"")</f>
        <v/>
      </c>
      <c r="E23" s="32" t="str">
        <f>IFERROR(INDEX('Raw Data Import'!$B:$B,MATCH($B23&amp;E$2,'Raw Data Import'!$A:$A,0)),"")</f>
        <v/>
      </c>
      <c r="F23" s="33" t="str">
        <f>IFERROR(INDEX('Raw Data Import'!$B:$B,MATCH($B23&amp;F$2,'Raw Data Import'!$A:$A,0)),"")</f>
        <v/>
      </c>
      <c r="G23" s="33" t="str">
        <f>IFERROR(INDEX('Raw Data Import'!$B:$B,MATCH($B23&amp;G$2,'Raw Data Import'!$A:$A,0)),"")</f>
        <v/>
      </c>
      <c r="H23" s="33" t="str">
        <f>IFERROR(INDEX('Raw Data Import'!$B:$B,MATCH($B23&amp;H$2,'Raw Data Import'!$A:$A,0)),"")</f>
        <v/>
      </c>
      <c r="I23" s="30" t="str">
        <f>IFERROR(INDEX('Raw Data Import'!$B:$B,MATCH($B23&amp;I$2,'Raw Data Import'!$A:$A,0)),"")</f>
        <v/>
      </c>
      <c r="J23" s="30" t="str">
        <f>IFERROR(INDEX('Raw Data Import'!$B:$B,MATCH($B23&amp;J$2,'Raw Data Import'!$A:$A,0)),"")</f>
        <v/>
      </c>
      <c r="K23" s="31" t="str">
        <f>IFERROR(INDEX('Raw Data Import'!$B:$B,MATCH($B23&amp;K$2,'Raw Data Import'!$A:$A,0)),"")</f>
        <v/>
      </c>
      <c r="L23" s="31" t="str">
        <f>IFERROR(INDEX('Raw Data Import'!$B:$B,MATCH($B23&amp;L$2,'Raw Data Import'!$A:$A,0)),"")</f>
        <v/>
      </c>
      <c r="M23" s="31" t="str">
        <f>IFERROR(INDEX('Raw Data Import'!$B:$B,MATCH($B23&amp;M$2,'Raw Data Import'!$A:$A,0)),"")</f>
        <v/>
      </c>
      <c r="N23" s="31" t="str">
        <f>IFERROR(INDEX('Raw Data Import'!$B:$B,MATCH($B23&amp;N$2,'Raw Data Import'!$A:$A,0)),"")</f>
        <v/>
      </c>
      <c r="O23" s="30" t="str">
        <f>IFERROR(INDEX('Raw Data Import'!$B:$B,MATCH($B23&amp;O$2,'Raw Data Import'!$A:$A,0)),"")</f>
        <v/>
      </c>
    </row>
    <row r="24" spans="2:15" x14ac:dyDescent="0.25">
      <c r="B24" s="75"/>
      <c r="C24" s="34">
        <f>Instructions!$P$9</f>
        <v>0</v>
      </c>
      <c r="D24" s="34" t="str" cm="1">
        <f t="array" ref="D24">IFERROR(INDEX('Raw Data Import'!$D:$D,MATCH(1,('Raw Data Import'!$C:$C=Instructions!$P$9)*('Raw Data Import'!$A:$A='Data Review'!$B23&amp;'Data Review'!D$2),0)),"")</f>
        <v/>
      </c>
      <c r="E24" s="23" t="str" cm="1">
        <f t="array" ref="E24">IFERROR(INDEX('Raw Data Import'!$D:$D,MATCH(1,('Raw Data Import'!$C:$C=Instructions!$P$9)*('Raw Data Import'!$A:$A='Data Review'!$B23&amp;'Data Review'!E$2),0)),"")</f>
        <v/>
      </c>
      <c r="F24" s="36" t="str" cm="1">
        <f t="array" ref="F24">IFERROR(INDEX('Raw Data Import'!$D:$D,MATCH(1,('Raw Data Import'!$C:$C=Instructions!$P$9)*('Raw Data Import'!$A:$A='Data Review'!$B23&amp;'Data Review'!F$2),0)),"")</f>
        <v/>
      </c>
      <c r="G24" s="36" t="str" cm="1">
        <f t="array" ref="G24">IFERROR(INDEX('Raw Data Import'!$D:$D,MATCH(1,('Raw Data Import'!$C:$C=Instructions!$P$9)*('Raw Data Import'!$A:$A='Data Review'!$B23&amp;'Data Review'!G$2),0)),"")</f>
        <v/>
      </c>
      <c r="H24" s="36" t="str" cm="1">
        <f t="array" ref="H24">IFERROR(INDEX('Raw Data Import'!$D:$D,MATCH(1,('Raw Data Import'!$C:$C=Instructions!$P$9)*('Raw Data Import'!$A:$A='Data Review'!$B23&amp;'Data Review'!H$2),0)),"")</f>
        <v/>
      </c>
      <c r="I24" s="34" t="str" cm="1">
        <f t="array" ref="I24">IFERROR(INDEX('Raw Data Import'!$D:$D,MATCH(1,('Raw Data Import'!$C:$C=Instructions!$P$9)*('Raw Data Import'!$A:$A='Data Review'!$B23&amp;'Data Review'!I$2),0)),"")</f>
        <v/>
      </c>
      <c r="J24" s="34" t="str" cm="1">
        <f t="array" ref="J24">IFERROR(INDEX('Raw Data Import'!$D:$D,MATCH(1,('Raw Data Import'!$C:$C=Instructions!$P$9)*('Raw Data Import'!$A:$A='Data Review'!$B23&amp;'Data Review'!J$2),0)),"")</f>
        <v/>
      </c>
      <c r="K24" s="35" t="str" cm="1">
        <f t="array" ref="K24">IFERROR(INDEX('Raw Data Import'!$D:$D,MATCH(1,('Raw Data Import'!$C:$C=Instructions!$P$9)*('Raw Data Import'!$A:$A='Data Review'!$B23&amp;'Data Review'!K$2),0)),"")</f>
        <v/>
      </c>
      <c r="L24" s="35" t="str" cm="1">
        <f t="array" ref="L24">IFERROR(INDEX('Raw Data Import'!$D:$D,MATCH(1,('Raw Data Import'!$C:$C=Instructions!$P$9)*('Raw Data Import'!$A:$A='Data Review'!$B23&amp;'Data Review'!L$2),0)),"")</f>
        <v/>
      </c>
      <c r="M24" s="35" t="str" cm="1">
        <f t="array" ref="M24">IFERROR(INDEX('Raw Data Import'!$D:$D,MATCH(1,('Raw Data Import'!$C:$C=Instructions!$P$9)*('Raw Data Import'!$A:$A='Data Review'!$B23&amp;'Data Review'!M$2),0)),"")</f>
        <v/>
      </c>
      <c r="N24" s="35" t="str" cm="1">
        <f t="array" ref="N24">IFERROR(INDEX('Raw Data Import'!$D:$D,MATCH(1,('Raw Data Import'!$C:$C=Instructions!$P$9)*('Raw Data Import'!$A:$A='Data Review'!$B23&amp;'Data Review'!N$2),0)),"")</f>
        <v/>
      </c>
      <c r="O24" s="34" t="str" cm="1">
        <f t="array" ref="O24">IFERROR(INDEX('Raw Data Import'!$D:$D,MATCH(1,('Raw Data Import'!$C:$C=Instructions!$P$9)*('Raw Data Import'!$A:$A='Data Review'!$B23&amp;'Data Review'!O$2),0)),"")</f>
        <v/>
      </c>
    </row>
    <row r="25" spans="2:15" x14ac:dyDescent="0.25">
      <c r="B25" s="75"/>
      <c r="C25" s="34">
        <f>Instructions!$P$10</f>
        <v>0</v>
      </c>
      <c r="D25" s="34" t="str" cm="1">
        <f t="array" ref="D25">IFERROR(INDEX('Raw Data Import'!$D:$D,MATCH(1,('Raw Data Import'!$C:$C=Instructions!$P$10)*('Raw Data Import'!$A:$A='Data Review'!$B23&amp;'Data Review'!D$2),0)),"")</f>
        <v/>
      </c>
      <c r="E25" s="23" t="str" cm="1">
        <f t="array" ref="E25">IFERROR(INDEX('Raw Data Import'!$D:$D,MATCH(1,('Raw Data Import'!$C:$C=Instructions!$P$10)*('Raw Data Import'!$A:$A='Data Review'!$B23&amp;'Data Review'!E$2),0)),"")</f>
        <v/>
      </c>
      <c r="F25" s="36" t="str" cm="1">
        <f t="array" ref="F25">IFERROR(INDEX('Raw Data Import'!$D:$D,MATCH(1,('Raw Data Import'!$C:$C=Instructions!$P$10)*('Raw Data Import'!$A:$A='Data Review'!$B23&amp;'Data Review'!F$2),0)),"")</f>
        <v/>
      </c>
      <c r="G25" s="36" t="str" cm="1">
        <f t="array" ref="G25">IFERROR(INDEX('Raw Data Import'!$D:$D,MATCH(1,('Raw Data Import'!$C:$C=Instructions!$P$10)*('Raw Data Import'!$A:$A='Data Review'!$B23&amp;'Data Review'!G$2),0)),"")</f>
        <v/>
      </c>
      <c r="H25" s="36" t="str" cm="1">
        <f t="array" ref="H25">IFERROR(INDEX('Raw Data Import'!$D:$D,MATCH(1,('Raw Data Import'!$C:$C=Instructions!$P$10)*('Raw Data Import'!$A:$A='Data Review'!$B23&amp;'Data Review'!H$2),0)),"")</f>
        <v/>
      </c>
      <c r="I25" s="34" t="str" cm="1">
        <f t="array" ref="I25">IFERROR(INDEX('Raw Data Import'!$D:$D,MATCH(1,('Raw Data Import'!$C:$C=Instructions!$P$10)*('Raw Data Import'!$A:$A='Data Review'!$B23&amp;'Data Review'!I$2),0)),"")</f>
        <v/>
      </c>
      <c r="J25" s="34" t="str" cm="1">
        <f t="array" ref="J25">IFERROR(INDEX('Raw Data Import'!$D:$D,MATCH(1,('Raw Data Import'!$C:$C=Instructions!$P$10)*('Raw Data Import'!$A:$A='Data Review'!$B23&amp;'Data Review'!J$2),0)),"")</f>
        <v/>
      </c>
      <c r="K25" s="35" t="str" cm="1">
        <f t="array" ref="K25">IFERROR(INDEX('Raw Data Import'!$D:$D,MATCH(1,('Raw Data Import'!$C:$C=Instructions!$P$10)*('Raw Data Import'!$A:$A='Data Review'!$B23&amp;'Data Review'!K$2),0)),"")</f>
        <v/>
      </c>
      <c r="L25" s="35" t="str" cm="1">
        <f t="array" ref="L25">IFERROR(INDEX('Raw Data Import'!$D:$D,MATCH(1,('Raw Data Import'!$C:$C=Instructions!$P$10)*('Raw Data Import'!$A:$A='Data Review'!$B23&amp;'Data Review'!L$2),0)),"")</f>
        <v/>
      </c>
      <c r="M25" s="35" t="str" cm="1">
        <f t="array" ref="M25">IFERROR(INDEX('Raw Data Import'!$D:$D,MATCH(1,('Raw Data Import'!$C:$C=Instructions!$P$10)*('Raw Data Import'!$A:$A='Data Review'!$B23&amp;'Data Review'!M$2),0)),"")</f>
        <v/>
      </c>
      <c r="N25" s="35" t="str" cm="1">
        <f t="array" ref="N25">IFERROR(INDEX('Raw Data Import'!$D:$D,MATCH(1,('Raw Data Import'!$C:$C=Instructions!$P$10)*('Raw Data Import'!$A:$A='Data Review'!$B23&amp;'Data Review'!N$2),0)),"")</f>
        <v/>
      </c>
      <c r="O25" s="34" t="str" cm="1">
        <f t="array" ref="O25">IFERROR(INDEX('Raw Data Import'!$D:$D,MATCH(1,('Raw Data Import'!$C:$C=Instructions!$P$10)*('Raw Data Import'!$A:$A='Data Review'!$B23&amp;'Data Review'!O$2),0)),"")</f>
        <v/>
      </c>
    </row>
    <row r="26" spans="2:15" x14ac:dyDescent="0.25">
      <c r="B26" s="76"/>
      <c r="C26" s="37" t="s">
        <v>12</v>
      </c>
      <c r="D26" s="37" t="str">
        <f>IF(OR(OR(ISNUMBER(D24),ISNUMBER(D25)),AND(D24=Instructions!$P$11,D25=Instructions!$P$11)),IF(AND(D24&gt;=Instructions!$Q$9,D25&lt;Instructions!$Q$10),"NEGATIVE",IF(D24&lt;Instructions!$Q$9,"POSITIVE",IF(OR(AND(D24&gt;=Instructions!$Q$9,D25&gt;=Instructions!$Q$10),AND(D24=Instructions!$P$11,D25&gt;=Instructions!$Q$10),AND(D24=Instructions!$P$11,D25&gt;=Instructions!$P$11)),"INVALID",""))),"")</f>
        <v>INVALID</v>
      </c>
      <c r="E26" s="24" t="str">
        <f>IF(OR(OR(ISNUMBER(E24),ISNUMBER(E25)),AND(E24=Instructions!$P$11,E25=Instructions!$P$11)),IF(AND(E24&gt;=Instructions!$Q$9,E25&lt;Instructions!$Q$10),"NEGATIVE",IF(E24&lt;Instructions!$Q$9,"POSITIVE",IF(OR(AND(E24&gt;=Instructions!$Q$9,E25&gt;=Instructions!$Q$10),AND(E24=Instructions!$P$11,E25&gt;=Instructions!$Q$10),AND(E24=Instructions!$P$11,E25&gt;=Instructions!$P$11)),"INVALID",""))),"")</f>
        <v>INVALID</v>
      </c>
      <c r="F26" s="39" t="str">
        <f>IF(OR(OR(ISNUMBER(F24),ISNUMBER(F25)),AND(F24=Instructions!$P$11,F25=Instructions!$P$11)),IF(AND(F24&gt;=Instructions!$Q$9,F25&lt;Instructions!$Q$10),"NEGATIVE",IF(F24&lt;Instructions!$Q$9,"POSITIVE",IF(OR(AND(F24&gt;=Instructions!$Q$9,F25&gt;=Instructions!$Q$10),AND(F24=Instructions!$P$11,F25&gt;=Instructions!$Q$10),AND(F24=Instructions!$P$11,F25&gt;=Instructions!$P$11)),"INVALID",""))),"")</f>
        <v>INVALID</v>
      </c>
      <c r="G26" s="39" t="str">
        <f>IF(OR(OR(ISNUMBER(G24),ISNUMBER(G25)),AND(G24=Instructions!$P$11,G25=Instructions!$P$11)),IF(AND(G24&gt;=Instructions!$Q$9,G25&lt;Instructions!$Q$10),"NEGATIVE",IF(G24&lt;Instructions!$Q$9,"POSITIVE",IF(OR(AND(G24&gt;=Instructions!$Q$9,G25&gt;=Instructions!$Q$10),AND(G24=Instructions!$P$11,G25&gt;=Instructions!$Q$10),AND(G24=Instructions!$P$11,G25&gt;=Instructions!$P$11)),"INVALID",""))),"")</f>
        <v>INVALID</v>
      </c>
      <c r="H26" s="39" t="str">
        <f>IF(OR(OR(ISNUMBER(H24),ISNUMBER(H25)),AND(H24=Instructions!$P$11,H25=Instructions!$P$11)),IF(AND(H24&gt;=Instructions!$Q$9,H25&lt;Instructions!$Q$10),"NEGATIVE",IF(H24&lt;Instructions!$Q$9,"POSITIVE",IF(OR(AND(H24&gt;=Instructions!$Q$9,H25&gt;=Instructions!$Q$10),AND(H24=Instructions!$P$11,H25&gt;=Instructions!$Q$10),AND(H24=Instructions!$P$11,H25&gt;=Instructions!$P$11)),"INVALID",""))),"")</f>
        <v>INVALID</v>
      </c>
      <c r="I26" s="37" t="str">
        <f>IF(OR(OR(ISNUMBER(I24),ISNUMBER(I25)),AND(I24=Instructions!$P$11,I25=Instructions!$P$11)),IF(AND(I24&gt;=Instructions!$Q$9,I25&lt;Instructions!$Q$10),"NEGATIVE",IF(I24&lt;Instructions!$Q$9,"POSITIVE",IF(OR(AND(I24&gt;=Instructions!$Q$9,I25&gt;=Instructions!$Q$10),AND(I24=Instructions!$P$11,I25&gt;=Instructions!$Q$10),AND(I24=Instructions!$P$11,I25&gt;=Instructions!$P$11)),"INVALID",""))),"")</f>
        <v>INVALID</v>
      </c>
      <c r="J26" s="37" t="str">
        <f>IF(OR(OR(ISNUMBER(J24),ISNUMBER(J25)),AND(J24=Instructions!$P$11,J25=Instructions!$P$11)),IF(AND(J24&gt;=Instructions!$Q$9,J25&lt;Instructions!$Q$10),"NEGATIVE",IF(J24&lt;Instructions!$Q$9,"POSITIVE",IF(OR(AND(J24&gt;=Instructions!$Q$9,J25&gt;=Instructions!$Q$10),AND(J24=Instructions!$P$11,J25&gt;=Instructions!$Q$10),AND(J24=Instructions!$P$11,J25&gt;=Instructions!$P$11)),"INVALID",""))),"")</f>
        <v>INVALID</v>
      </c>
      <c r="K26" s="38" t="str">
        <f>IF(OR(OR(ISNUMBER(K24),ISNUMBER(K25)),AND(K24=Instructions!$P$11,K25=Instructions!$P$11)),IF(AND(K24&gt;=Instructions!$Q$9,K25&lt;Instructions!$Q$10),"NEGATIVE",IF(K24&lt;Instructions!$Q$9,"POSITIVE",IF(OR(AND(K24&gt;=Instructions!$Q$9,K25&gt;=Instructions!$Q$10),AND(K24=Instructions!$P$11,K25&gt;=Instructions!$Q$10),AND(K24=Instructions!$P$11,K25&gt;=Instructions!$P$11)),"INVALID",""))),"")</f>
        <v>INVALID</v>
      </c>
      <c r="L26" s="38" t="str">
        <f>IF(OR(OR(ISNUMBER(L24),ISNUMBER(L25)),AND(L24=Instructions!$P$11,L25=Instructions!$P$11)),IF(AND(L24&gt;=Instructions!$Q$9,L25&lt;Instructions!$Q$10),"NEGATIVE",IF(L24&lt;Instructions!$Q$9,"POSITIVE",IF(OR(AND(L24&gt;=Instructions!$Q$9,L25&gt;=Instructions!$Q$10),AND(L24=Instructions!$P$11,L25&gt;=Instructions!$Q$10),AND(L24=Instructions!$P$11,L25&gt;=Instructions!$P$11)),"INVALID",""))),"")</f>
        <v>INVALID</v>
      </c>
      <c r="M26" s="38" t="str">
        <f>IF(OR(OR(ISNUMBER(M24),ISNUMBER(M25)),AND(M24=Instructions!$P$11,M25=Instructions!$P$11)),IF(AND(M24&gt;=Instructions!$Q$9,M25&lt;Instructions!$Q$10),"NEGATIVE",IF(M24&lt;Instructions!$Q$9,"POSITIVE",IF(OR(AND(M24&gt;=Instructions!$Q$9,M25&gt;=Instructions!$Q$10),AND(M24=Instructions!$P$11,M25&gt;=Instructions!$Q$10),AND(M24=Instructions!$P$11,M25&gt;=Instructions!$P$11)),"INVALID",""))),"")</f>
        <v>INVALID</v>
      </c>
      <c r="N26" s="38" t="str">
        <f>IF(OR(OR(ISNUMBER(N24),ISNUMBER(N25)),AND(N24=Instructions!$P$11,N25=Instructions!$P$11)),IF(AND(N24&gt;=Instructions!$Q$9,N25&lt;Instructions!$Q$10),"NEGATIVE",IF(N24&lt;Instructions!$Q$9,"POSITIVE",IF(OR(AND(N24&gt;=Instructions!$Q$9,N25&gt;=Instructions!$Q$10),AND(N24=Instructions!$P$11,N25&gt;=Instructions!$Q$10),AND(N24=Instructions!$P$11,N25&gt;=Instructions!$P$11)),"INVALID",""))),"")</f>
        <v>INVALID</v>
      </c>
      <c r="O26" s="37" t="str">
        <f>IF(OR(OR(ISNUMBER(O24),ISNUMBER(O25)),AND(O24=Instructions!$P$11,O25=Instructions!$P$11)),IF(AND(O24&gt;=Instructions!$Q$9,O25&lt;Instructions!$Q$10),"NEGATIVE",IF(O24&lt;Instructions!$Q$9,"POSITIVE",IF(OR(AND(O24&gt;=Instructions!$Q$9,O25&gt;=Instructions!$Q$10),AND(O24=Instructions!$P$11,O25&gt;=Instructions!$Q$10),AND(O24=Instructions!$P$11,O25&gt;=Instructions!$P$11)),"INVALID",""))),"")</f>
        <v>INVALID</v>
      </c>
    </row>
    <row r="27" spans="2:15" x14ac:dyDescent="0.25">
      <c r="B27" s="77" t="s">
        <v>10</v>
      </c>
      <c r="C27" s="25" t="s">
        <v>1</v>
      </c>
      <c r="D27" s="25" t="str">
        <f>IFERROR(INDEX('Raw Data Import'!$B:$B,MATCH($B27&amp;D$2,'Raw Data Import'!$A:$A,0)),"")</f>
        <v/>
      </c>
      <c r="E27" s="25" t="str">
        <f>IFERROR(INDEX('Raw Data Import'!$B:$B,MATCH($B27&amp;E$2,'Raw Data Import'!$A:$A,0)),"")</f>
        <v/>
      </c>
      <c r="F27" s="25" t="str">
        <f>IFERROR(INDEX('Raw Data Import'!$B:$B,MATCH($B27&amp;F$2,'Raw Data Import'!$A:$A,0)),"")</f>
        <v/>
      </c>
      <c r="G27" s="25" t="str">
        <f>IFERROR(INDEX('Raw Data Import'!$B:$B,MATCH($B27&amp;G$2,'Raw Data Import'!$A:$A,0)),"")</f>
        <v/>
      </c>
      <c r="H27" s="25" t="str">
        <f>IFERROR(INDEX('Raw Data Import'!$B:$B,MATCH($B27&amp;H$2,'Raw Data Import'!$A:$A,0)),"")</f>
        <v/>
      </c>
      <c r="I27" s="25" t="str">
        <f>IFERROR(INDEX('Raw Data Import'!$B:$B,MATCH($B27&amp;I$2,'Raw Data Import'!$A:$A,0)),"")</f>
        <v/>
      </c>
      <c r="J27" s="25" t="str">
        <f>IFERROR(INDEX('Raw Data Import'!$B:$B,MATCH($B27&amp;J$2,'Raw Data Import'!$A:$A,0)),"")</f>
        <v/>
      </c>
      <c r="K27" s="25" t="str">
        <f>IFERROR(INDEX('Raw Data Import'!$B:$B,MATCH($B27&amp;K$2,'Raw Data Import'!$A:$A,0)),"")</f>
        <v/>
      </c>
      <c r="L27" s="25" t="str">
        <f>IFERROR(INDEX('Raw Data Import'!$B:$B,MATCH($B27&amp;L$2,'Raw Data Import'!$A:$A,0)),"")</f>
        <v/>
      </c>
      <c r="M27" s="25" t="str">
        <f>IFERROR(INDEX('Raw Data Import'!$B:$B,MATCH($B27&amp;M$2,'Raw Data Import'!$A:$A,0)),"")</f>
        <v/>
      </c>
      <c r="N27" s="25" t="str">
        <f>IFERROR(INDEX('Raw Data Import'!$B:$B,MATCH($B27&amp;N$2,'Raw Data Import'!$A:$A,0)),"")</f>
        <v/>
      </c>
      <c r="O27" s="25" t="str">
        <f>IFERROR(INDEX('Raw Data Import'!$B:$B,MATCH($B27&amp;O$2,'Raw Data Import'!$A:$A,0)),"")</f>
        <v/>
      </c>
    </row>
    <row r="28" spans="2:15" x14ac:dyDescent="0.25">
      <c r="B28" s="78"/>
      <c r="C28" s="27">
        <f>Instructions!$P$9</f>
        <v>0</v>
      </c>
      <c r="D28" s="27" t="str" cm="1">
        <f t="array" ref="D28">IFERROR(INDEX('Raw Data Import'!$D:$D,MATCH(1,('Raw Data Import'!$C:$C=Instructions!$P$9)*('Raw Data Import'!$A:$A='Data Review'!$B27&amp;'Data Review'!D$2),0)),"")</f>
        <v/>
      </c>
      <c r="E28" s="27" t="str" cm="1">
        <f t="array" ref="E28">IFERROR(INDEX('Raw Data Import'!$D:$D,MATCH(1,('Raw Data Import'!$C:$C=Instructions!$P$9)*('Raw Data Import'!$A:$A='Data Review'!$B27&amp;'Data Review'!E$2),0)),"")</f>
        <v/>
      </c>
      <c r="F28" s="27" t="str" cm="1">
        <f t="array" ref="F28">IFERROR(INDEX('Raw Data Import'!$D:$D,MATCH(1,('Raw Data Import'!$C:$C=Instructions!$P$9)*('Raw Data Import'!$A:$A='Data Review'!$B27&amp;'Data Review'!F$2),0)),"")</f>
        <v/>
      </c>
      <c r="G28" s="27" t="str" cm="1">
        <f t="array" ref="G28">IFERROR(INDEX('Raw Data Import'!$D:$D,MATCH(1,('Raw Data Import'!$C:$C=Instructions!$P$9)*('Raw Data Import'!$A:$A='Data Review'!$B27&amp;'Data Review'!G$2),0)),"")</f>
        <v/>
      </c>
      <c r="H28" s="27" t="str" cm="1">
        <f t="array" ref="H28">IFERROR(INDEX('Raw Data Import'!$D:$D,MATCH(1,('Raw Data Import'!$C:$C=Instructions!$P$9)*('Raw Data Import'!$A:$A='Data Review'!$B27&amp;'Data Review'!H$2),0)),"")</f>
        <v/>
      </c>
      <c r="I28" s="27" t="str" cm="1">
        <f t="array" ref="I28">IFERROR(INDEX('Raw Data Import'!$D:$D,MATCH(1,('Raw Data Import'!$C:$C=Instructions!$P$9)*('Raw Data Import'!$A:$A='Data Review'!$B27&amp;'Data Review'!I$2),0)),"")</f>
        <v/>
      </c>
      <c r="J28" s="27" t="str" cm="1">
        <f t="array" ref="J28">IFERROR(INDEX('Raw Data Import'!$D:$D,MATCH(1,('Raw Data Import'!$C:$C=Instructions!$P$9)*('Raw Data Import'!$A:$A='Data Review'!$B27&amp;'Data Review'!J$2),0)),"")</f>
        <v/>
      </c>
      <c r="K28" s="27" t="str" cm="1">
        <f t="array" ref="K28">IFERROR(INDEX('Raw Data Import'!$D:$D,MATCH(1,('Raw Data Import'!$C:$C=Instructions!$P$9)*('Raw Data Import'!$A:$A='Data Review'!$B27&amp;'Data Review'!K$2),0)),"")</f>
        <v/>
      </c>
      <c r="L28" s="27" t="str" cm="1">
        <f t="array" ref="L28">IFERROR(INDEX('Raw Data Import'!$D:$D,MATCH(1,('Raw Data Import'!$C:$C=Instructions!$P$9)*('Raw Data Import'!$A:$A='Data Review'!$B27&amp;'Data Review'!L$2),0)),"")</f>
        <v/>
      </c>
      <c r="M28" s="27" t="str" cm="1">
        <f t="array" ref="M28">IFERROR(INDEX('Raw Data Import'!$D:$D,MATCH(1,('Raw Data Import'!$C:$C=Instructions!$P$9)*('Raw Data Import'!$A:$A='Data Review'!$B27&amp;'Data Review'!M$2),0)),"")</f>
        <v/>
      </c>
      <c r="N28" s="27" t="str" cm="1">
        <f t="array" ref="N28">IFERROR(INDEX('Raw Data Import'!$D:$D,MATCH(1,('Raw Data Import'!$C:$C=Instructions!$P$9)*('Raw Data Import'!$A:$A='Data Review'!$B27&amp;'Data Review'!N$2),0)),"")</f>
        <v/>
      </c>
      <c r="O28" s="27" t="str" cm="1">
        <f t="array" ref="O28">IFERROR(INDEX('Raw Data Import'!$D:$D,MATCH(1,('Raw Data Import'!$C:$C=Instructions!$P$9)*('Raw Data Import'!$A:$A='Data Review'!$B27&amp;'Data Review'!O$2),0)),"")</f>
        <v/>
      </c>
    </row>
    <row r="29" spans="2:15" x14ac:dyDescent="0.25">
      <c r="B29" s="78"/>
      <c r="C29" s="27">
        <f>Instructions!$P$10</f>
        <v>0</v>
      </c>
      <c r="D29" s="27" t="str" cm="1">
        <f t="array" ref="D29">IFERROR(INDEX('Raw Data Import'!$D:$D,MATCH(1,('Raw Data Import'!$C:$C=Instructions!$P$10)*('Raw Data Import'!$A:$A='Data Review'!$B27&amp;'Data Review'!D$2),0)),"")</f>
        <v/>
      </c>
      <c r="E29" s="27" t="str" cm="1">
        <f t="array" ref="E29">IFERROR(INDEX('Raw Data Import'!$D:$D,MATCH(1,('Raw Data Import'!$C:$C=Instructions!$P$10)*('Raw Data Import'!$A:$A='Data Review'!$B27&amp;'Data Review'!E$2),0)),"")</f>
        <v/>
      </c>
      <c r="F29" s="27" t="str" cm="1">
        <f t="array" ref="F29">IFERROR(INDEX('Raw Data Import'!$D:$D,MATCH(1,('Raw Data Import'!$C:$C=Instructions!$P$10)*('Raw Data Import'!$A:$A='Data Review'!$B27&amp;'Data Review'!F$2),0)),"")</f>
        <v/>
      </c>
      <c r="G29" s="27" t="str" cm="1">
        <f t="array" ref="G29">IFERROR(INDEX('Raw Data Import'!$D:$D,MATCH(1,('Raw Data Import'!$C:$C=Instructions!$P$10)*('Raw Data Import'!$A:$A='Data Review'!$B27&amp;'Data Review'!G$2),0)),"")</f>
        <v/>
      </c>
      <c r="H29" s="27" t="str" cm="1">
        <f t="array" ref="H29">IFERROR(INDEX('Raw Data Import'!$D:$D,MATCH(1,('Raw Data Import'!$C:$C=Instructions!$P$10)*('Raw Data Import'!$A:$A='Data Review'!$B27&amp;'Data Review'!H$2),0)),"")</f>
        <v/>
      </c>
      <c r="I29" s="27" t="str" cm="1">
        <f t="array" ref="I29">IFERROR(INDEX('Raw Data Import'!$D:$D,MATCH(1,('Raw Data Import'!$C:$C=Instructions!$P$10)*('Raw Data Import'!$A:$A='Data Review'!$B27&amp;'Data Review'!I$2),0)),"")</f>
        <v/>
      </c>
      <c r="J29" s="27" t="str" cm="1">
        <f t="array" ref="J29">IFERROR(INDEX('Raw Data Import'!$D:$D,MATCH(1,('Raw Data Import'!$C:$C=Instructions!$P$10)*('Raw Data Import'!$A:$A='Data Review'!$B27&amp;'Data Review'!J$2),0)),"")</f>
        <v/>
      </c>
      <c r="K29" s="27" t="str" cm="1">
        <f t="array" ref="K29">IFERROR(INDEX('Raw Data Import'!$D:$D,MATCH(1,('Raw Data Import'!$C:$C=Instructions!$P$10)*('Raw Data Import'!$A:$A='Data Review'!$B27&amp;'Data Review'!K$2),0)),"")</f>
        <v/>
      </c>
      <c r="L29" s="27" t="str" cm="1">
        <f t="array" ref="L29">IFERROR(INDEX('Raw Data Import'!$D:$D,MATCH(1,('Raw Data Import'!$C:$C=Instructions!$P$10)*('Raw Data Import'!$A:$A='Data Review'!$B27&amp;'Data Review'!L$2),0)),"")</f>
        <v/>
      </c>
      <c r="M29" s="27" t="str" cm="1">
        <f t="array" ref="M29">IFERROR(INDEX('Raw Data Import'!$D:$D,MATCH(1,('Raw Data Import'!$C:$C=Instructions!$P$10)*('Raw Data Import'!$A:$A='Data Review'!$B27&amp;'Data Review'!M$2),0)),"")</f>
        <v/>
      </c>
      <c r="N29" s="27" t="str" cm="1">
        <f t="array" ref="N29">IFERROR(INDEX('Raw Data Import'!$D:$D,MATCH(1,('Raw Data Import'!$C:$C=Instructions!$P$10)*('Raw Data Import'!$A:$A='Data Review'!$B27&amp;'Data Review'!N$2),0)),"")</f>
        <v/>
      </c>
      <c r="O29" s="27" t="str" cm="1">
        <f t="array" ref="O29">IFERROR(INDEX('Raw Data Import'!$D:$D,MATCH(1,('Raw Data Import'!$C:$C=Instructions!$P$10)*('Raw Data Import'!$A:$A='Data Review'!$B27&amp;'Data Review'!O$2),0)),"")</f>
        <v/>
      </c>
    </row>
    <row r="30" spans="2:15" x14ac:dyDescent="0.25">
      <c r="B30" s="79"/>
      <c r="C30" s="28" t="s">
        <v>12</v>
      </c>
      <c r="D30" s="28" t="str">
        <f>IF(OR(OR(ISNUMBER(D28),ISNUMBER(D29)),AND(D28=Instructions!$P$11,D29=Instructions!$P$11)),IF(AND(D28&gt;=Instructions!$Q$9,D29&lt;Instructions!$Q$10),"NEGATIVE",IF(D28&lt;Instructions!$Q$9,"POSITIVE",IF(OR(AND(D28&gt;=Instructions!$Q$9,D29&gt;=Instructions!$Q$10),AND(D28=Instructions!$P$11,D29&gt;=Instructions!$Q$10),AND(D28=Instructions!$P$11,D29&gt;=Instructions!$P$11)),"INVALID",""))),"")</f>
        <v>INVALID</v>
      </c>
      <c r="E30" s="28" t="str">
        <f>IF(OR(OR(ISNUMBER(E28),ISNUMBER(E29)),AND(E28=Instructions!$P$11,E29=Instructions!$P$11)),IF(AND(E28&gt;=Instructions!$Q$9,E29&lt;Instructions!$Q$10),"NEGATIVE",IF(E28&lt;Instructions!$Q$9,"POSITIVE",IF(OR(AND(E28&gt;=Instructions!$Q$9,E29&gt;=Instructions!$Q$10),AND(E28=Instructions!$P$11,E29&gt;=Instructions!$Q$10),AND(E28=Instructions!$P$11,E29&gt;=Instructions!$P$11)),"INVALID",""))),"")</f>
        <v>INVALID</v>
      </c>
      <c r="F30" s="28" t="str">
        <f>IF(OR(OR(ISNUMBER(F28),ISNUMBER(F29)),AND(F28=Instructions!$P$11,F29=Instructions!$P$11)),IF(AND(F28&gt;=Instructions!$Q$9,F29&lt;Instructions!$Q$10),"NEGATIVE",IF(F28&lt;Instructions!$Q$9,"POSITIVE",IF(OR(AND(F28&gt;=Instructions!$Q$9,F29&gt;=Instructions!$Q$10),AND(F28=Instructions!$P$11,F29&gt;=Instructions!$Q$10),AND(F28=Instructions!$P$11,F29&gt;=Instructions!$P$11)),"INVALID",""))),"")</f>
        <v>INVALID</v>
      </c>
      <c r="G30" s="28" t="str">
        <f>IF(OR(OR(ISNUMBER(G28),ISNUMBER(G29)),AND(G28=Instructions!$P$11,G29=Instructions!$P$11)),IF(AND(G28&gt;=Instructions!$Q$9,G29&lt;Instructions!$Q$10),"NEGATIVE",IF(G28&lt;Instructions!$Q$9,"POSITIVE",IF(OR(AND(G28&gt;=Instructions!$Q$9,G29&gt;=Instructions!$Q$10),AND(G28=Instructions!$P$11,G29&gt;=Instructions!$Q$10),AND(G28=Instructions!$P$11,G29&gt;=Instructions!$P$11)),"INVALID",""))),"")</f>
        <v>INVALID</v>
      </c>
      <c r="H30" s="28" t="str">
        <f>IF(OR(OR(ISNUMBER(H28),ISNUMBER(H29)),AND(H28=Instructions!$P$11,H29=Instructions!$P$11)),IF(AND(H28&gt;=Instructions!$Q$9,H29&lt;Instructions!$Q$10),"NEGATIVE",IF(H28&lt;Instructions!$Q$9,"POSITIVE",IF(OR(AND(H28&gt;=Instructions!$Q$9,H29&gt;=Instructions!$Q$10),AND(H28=Instructions!$P$11,H29&gt;=Instructions!$Q$10),AND(H28=Instructions!$P$11,H29&gt;=Instructions!$P$11)),"INVALID",""))),"")</f>
        <v>INVALID</v>
      </c>
      <c r="I30" s="28" t="str">
        <f>IF(OR(OR(ISNUMBER(I28),ISNUMBER(I29)),AND(I28=Instructions!$P$11,I29=Instructions!$P$11)),IF(AND(I28&gt;=Instructions!$Q$9,I29&lt;Instructions!$Q$10),"NEGATIVE",IF(I28&lt;Instructions!$Q$9,"POSITIVE",IF(OR(AND(I28&gt;=Instructions!$Q$9,I29&gt;=Instructions!$Q$10),AND(I28=Instructions!$P$11,I29&gt;=Instructions!$Q$10),AND(I28=Instructions!$P$11,I29&gt;=Instructions!$P$11)),"INVALID",""))),"")</f>
        <v>INVALID</v>
      </c>
      <c r="J30" s="28" t="str">
        <f>IF(OR(OR(ISNUMBER(J28),ISNUMBER(J29)),AND(J28=Instructions!$P$11,J29=Instructions!$P$11)),IF(AND(J28&gt;=Instructions!$Q$9,J29&lt;Instructions!$Q$10),"NEGATIVE",IF(J28&lt;Instructions!$Q$9,"POSITIVE",IF(OR(AND(J28&gt;=Instructions!$Q$9,J29&gt;=Instructions!$Q$10),AND(J28=Instructions!$P$11,J29&gt;=Instructions!$Q$10),AND(J28=Instructions!$P$11,J29&gt;=Instructions!$P$11)),"INVALID",""))),"")</f>
        <v>INVALID</v>
      </c>
      <c r="K30" s="28" t="str">
        <f>IF(OR(OR(ISNUMBER(K28),ISNUMBER(K29)),AND(K28=Instructions!$P$11,K29=Instructions!$P$11)),IF(AND(K28&gt;=Instructions!$Q$9,K29&lt;Instructions!$Q$10),"NEGATIVE",IF(K28&lt;Instructions!$Q$9,"POSITIVE",IF(OR(AND(K28&gt;=Instructions!$Q$9,K29&gt;=Instructions!$Q$10),AND(K28=Instructions!$P$11,K29&gt;=Instructions!$Q$10),AND(K28=Instructions!$P$11,K29&gt;=Instructions!$P$11)),"INVALID",""))),"")</f>
        <v>INVALID</v>
      </c>
      <c r="L30" s="28" t="str">
        <f>IF(OR(OR(ISNUMBER(L28),ISNUMBER(L29)),AND(L28=Instructions!$P$11,L29=Instructions!$P$11)),IF(AND(L28&gt;=Instructions!$Q$9,L29&lt;Instructions!$Q$10),"NEGATIVE",IF(L28&lt;Instructions!$Q$9,"POSITIVE",IF(OR(AND(L28&gt;=Instructions!$Q$9,L29&gt;=Instructions!$Q$10),AND(L28=Instructions!$P$11,L29&gt;=Instructions!$Q$10),AND(L28=Instructions!$P$11,L29&gt;=Instructions!$P$11)),"INVALID",""))),"")</f>
        <v>INVALID</v>
      </c>
      <c r="M30" s="28" t="str">
        <f>IF(OR(OR(ISNUMBER(M28),ISNUMBER(M29)),AND(M28=Instructions!$P$11,M29=Instructions!$P$11)),IF(AND(M28&gt;=Instructions!$Q$9,M29&lt;Instructions!$Q$10),"NEGATIVE",IF(M28&lt;Instructions!$Q$9,"POSITIVE",IF(OR(AND(M28&gt;=Instructions!$Q$9,M29&gt;=Instructions!$Q$10),AND(M28=Instructions!$P$11,M29&gt;=Instructions!$Q$10),AND(M28=Instructions!$P$11,M29&gt;=Instructions!$P$11)),"INVALID",""))),"")</f>
        <v>INVALID</v>
      </c>
      <c r="N30" s="28" t="str">
        <f>IF(OR(OR(ISNUMBER(N28),ISNUMBER(N29)),AND(N28=Instructions!$P$11,N29=Instructions!$P$11)),IF(AND(N28&gt;=Instructions!$Q$9,N29&lt;Instructions!$Q$10),"NEGATIVE",IF(N28&lt;Instructions!$Q$9,"POSITIVE",IF(OR(AND(N28&gt;=Instructions!$Q$9,N29&gt;=Instructions!$Q$10),AND(N28=Instructions!$P$11,N29&gt;=Instructions!$Q$10),AND(N28=Instructions!$P$11,N29&gt;=Instructions!$P$11)),"INVALID",""))),"")</f>
        <v>INVALID</v>
      </c>
      <c r="O30" s="28" t="str">
        <f>IF(OR(OR(ISNUMBER(O28),ISNUMBER(O29)),AND(O28=Instructions!$P$11,O29=Instructions!$P$11)),IF(AND(O28&gt;=Instructions!$Q$9,O29&lt;Instructions!$Q$10),"NEGATIVE",IF(O28&lt;Instructions!$Q$9,"POSITIVE",IF(OR(AND(O28&gt;=Instructions!$Q$9,O29&gt;=Instructions!$Q$10),AND(O28=Instructions!$P$11,O29&gt;=Instructions!$Q$10),AND(O28=Instructions!$P$11,O29&gt;=Instructions!$P$11)),"INVALID",""))),"")</f>
        <v>INVALID</v>
      </c>
    </row>
    <row r="31" spans="2:15" x14ac:dyDescent="0.25">
      <c r="B31" s="74" t="s">
        <v>11</v>
      </c>
      <c r="C31" s="30" t="s">
        <v>1</v>
      </c>
      <c r="D31" s="30" t="str">
        <f>IFERROR(INDEX('Raw Data Import'!$B:$B,MATCH($B31&amp;D$2,'Raw Data Import'!$A:$A,0)),"")</f>
        <v/>
      </c>
      <c r="E31" s="32" t="str">
        <f>IFERROR(INDEX('Raw Data Import'!$B:$B,MATCH($B31&amp;E$2,'Raw Data Import'!$A:$A,0)),"")</f>
        <v/>
      </c>
      <c r="F31" s="33" t="str">
        <f>IFERROR(INDEX('Raw Data Import'!$B:$B,MATCH($B31&amp;F$2,'Raw Data Import'!$A:$A,0)),"")</f>
        <v/>
      </c>
      <c r="G31" s="33" t="str">
        <f>IFERROR(INDEX('Raw Data Import'!$B:$B,MATCH($B31&amp;G$2,'Raw Data Import'!$A:$A,0)),"")</f>
        <v/>
      </c>
      <c r="H31" s="33" t="str">
        <f>IFERROR(INDEX('Raw Data Import'!$B:$B,MATCH($B31&amp;H$2,'Raw Data Import'!$A:$A,0)),"")</f>
        <v/>
      </c>
      <c r="I31" s="30" t="str">
        <f>IFERROR(INDEX('Raw Data Import'!$B:$B,MATCH($B31&amp;I$2,'Raw Data Import'!$A:$A,0)),"")</f>
        <v/>
      </c>
      <c r="J31" s="30" t="str">
        <f>IFERROR(INDEX('Raw Data Import'!$B:$B,MATCH($B31&amp;J$2,'Raw Data Import'!$A:$A,0)),"")</f>
        <v/>
      </c>
      <c r="K31" s="31" t="str">
        <f>IFERROR(INDEX('Raw Data Import'!$B:$B,MATCH($B31&amp;K$2,'Raw Data Import'!$A:$A,0)),"")</f>
        <v/>
      </c>
      <c r="L31" s="31" t="str">
        <f>IFERROR(INDEX('Raw Data Import'!$B:$B,MATCH($B31&amp;L$2,'Raw Data Import'!$A:$A,0)),"")</f>
        <v/>
      </c>
      <c r="M31" s="31" t="str">
        <f>IFERROR(INDEX('Raw Data Import'!$B:$B,MATCH($B31&amp;M$2,'Raw Data Import'!$A:$A,0)),"")</f>
        <v/>
      </c>
      <c r="N31" s="31" t="str">
        <f>IFERROR(INDEX('Raw Data Import'!$B:$B,MATCH($B31&amp;N$2,'Raw Data Import'!$A:$A,0)),"")</f>
        <v/>
      </c>
      <c r="O31" s="30" t="str">
        <f>IFERROR(INDEX('Raw Data Import'!$B:$B,MATCH($B31&amp;O$2,'Raw Data Import'!$A:$A,0)),"")</f>
        <v/>
      </c>
    </row>
    <row r="32" spans="2:15" x14ac:dyDescent="0.25">
      <c r="B32" s="75"/>
      <c r="C32" s="34">
        <f>Instructions!$P$9</f>
        <v>0</v>
      </c>
      <c r="D32" s="34" t="str" cm="1">
        <f t="array" ref="D32">IFERROR(INDEX('Raw Data Import'!$D:$D,MATCH(1,('Raw Data Import'!$C:$C=Instructions!$P$9)*('Raw Data Import'!$A:$A='Data Review'!$B31&amp;'Data Review'!D$2),0)),"")</f>
        <v/>
      </c>
      <c r="E32" s="23" t="str" cm="1">
        <f t="array" ref="E32">IFERROR(INDEX('Raw Data Import'!$D:$D,MATCH(1,('Raw Data Import'!$C:$C=Instructions!$P$9)*('Raw Data Import'!$A:$A='Data Review'!$B31&amp;'Data Review'!E$2),0)),"")</f>
        <v/>
      </c>
      <c r="F32" s="36" t="str" cm="1">
        <f t="array" ref="F32">IFERROR(INDEX('Raw Data Import'!$D:$D,MATCH(1,('Raw Data Import'!$C:$C=Instructions!$P$9)*('Raw Data Import'!$A:$A='Data Review'!$B31&amp;'Data Review'!F$2),0)),"")</f>
        <v/>
      </c>
      <c r="G32" s="36" t="str" cm="1">
        <f t="array" ref="G32">IFERROR(INDEX('Raw Data Import'!$D:$D,MATCH(1,('Raw Data Import'!$C:$C=Instructions!$P$9)*('Raw Data Import'!$A:$A='Data Review'!$B31&amp;'Data Review'!G$2),0)),"")</f>
        <v/>
      </c>
      <c r="H32" s="36" t="str" cm="1">
        <f t="array" ref="H32">IFERROR(INDEX('Raw Data Import'!$D:$D,MATCH(1,('Raw Data Import'!$C:$C=Instructions!$P$9)*('Raw Data Import'!$A:$A='Data Review'!$B31&amp;'Data Review'!H$2),0)),"")</f>
        <v/>
      </c>
      <c r="I32" s="34" t="str" cm="1">
        <f t="array" ref="I32">IFERROR(INDEX('Raw Data Import'!$D:$D,MATCH(1,('Raw Data Import'!$C:$C=Instructions!$P$9)*('Raw Data Import'!$A:$A='Data Review'!$B31&amp;'Data Review'!I$2),0)),"")</f>
        <v/>
      </c>
      <c r="J32" s="34" t="str" cm="1">
        <f t="array" ref="J32">IFERROR(INDEX('Raw Data Import'!$D:$D,MATCH(1,('Raw Data Import'!$C:$C=Instructions!$P$9)*('Raw Data Import'!$A:$A='Data Review'!$B31&amp;'Data Review'!J$2),0)),"")</f>
        <v/>
      </c>
      <c r="K32" s="35" t="str" cm="1">
        <f t="array" ref="K32">IFERROR(INDEX('Raw Data Import'!$D:$D,MATCH(1,('Raw Data Import'!$C:$C=Instructions!$P$9)*('Raw Data Import'!$A:$A='Data Review'!$B31&amp;'Data Review'!K$2),0)),"")</f>
        <v/>
      </c>
      <c r="L32" s="35" t="str" cm="1">
        <f t="array" ref="L32">IFERROR(INDEX('Raw Data Import'!$D:$D,MATCH(1,('Raw Data Import'!$C:$C=Instructions!$P$9)*('Raw Data Import'!$A:$A='Data Review'!$B31&amp;'Data Review'!L$2),0)),"")</f>
        <v/>
      </c>
      <c r="M32" s="35" t="str" cm="1">
        <f t="array" ref="M32">IFERROR(INDEX('Raw Data Import'!$D:$D,MATCH(1,('Raw Data Import'!$C:$C=Instructions!$P$9)*('Raw Data Import'!$A:$A='Data Review'!$B31&amp;'Data Review'!M$2),0)),"")</f>
        <v/>
      </c>
      <c r="N32" s="35" t="str" cm="1">
        <f t="array" ref="N32">IFERROR(INDEX('Raw Data Import'!$D:$D,MATCH(1,('Raw Data Import'!$C:$C=Instructions!$P$9)*('Raw Data Import'!$A:$A='Data Review'!$B31&amp;'Data Review'!N$2),0)),"")</f>
        <v/>
      </c>
      <c r="O32" s="34" t="str" cm="1">
        <f t="array" ref="O32">IFERROR(INDEX('Raw Data Import'!$D:$D,MATCH(1,('Raw Data Import'!$C:$C=Instructions!$P$9)*('Raw Data Import'!$A:$A='Data Review'!$B31&amp;'Data Review'!O$2),0)),"")</f>
        <v/>
      </c>
    </row>
    <row r="33" spans="2:15" x14ac:dyDescent="0.25">
      <c r="B33" s="75"/>
      <c r="C33" s="34">
        <f>Instructions!$P$10</f>
        <v>0</v>
      </c>
      <c r="D33" s="34" t="str" cm="1">
        <f t="array" ref="D33">IFERROR(INDEX('Raw Data Import'!$D:$D,MATCH(1,('Raw Data Import'!$C:$C=Instructions!$P$10)*('Raw Data Import'!$A:$A='Data Review'!$B31&amp;'Data Review'!D$2),0)),"")</f>
        <v/>
      </c>
      <c r="E33" s="23" t="str" cm="1">
        <f t="array" ref="E33">IFERROR(INDEX('Raw Data Import'!$D:$D,MATCH(1,('Raw Data Import'!$C:$C=Instructions!$P$10)*('Raw Data Import'!$A:$A='Data Review'!$B31&amp;'Data Review'!E$2),0)),"")</f>
        <v/>
      </c>
      <c r="F33" s="36" t="str" cm="1">
        <f t="array" ref="F33">IFERROR(INDEX('Raw Data Import'!$D:$D,MATCH(1,('Raw Data Import'!$C:$C=Instructions!$P$10)*('Raw Data Import'!$A:$A='Data Review'!$B31&amp;'Data Review'!F$2),0)),"")</f>
        <v/>
      </c>
      <c r="G33" s="36" t="str" cm="1">
        <f t="array" ref="G33">IFERROR(INDEX('Raw Data Import'!$D:$D,MATCH(1,('Raw Data Import'!$C:$C=Instructions!$P$10)*('Raw Data Import'!$A:$A='Data Review'!$B31&amp;'Data Review'!G$2),0)),"")</f>
        <v/>
      </c>
      <c r="H33" s="36" t="str" cm="1">
        <f t="array" ref="H33">IFERROR(INDEX('Raw Data Import'!$D:$D,MATCH(1,('Raw Data Import'!$C:$C=Instructions!$P$10)*('Raw Data Import'!$A:$A='Data Review'!$B31&amp;'Data Review'!H$2),0)),"")</f>
        <v/>
      </c>
      <c r="I33" s="34" t="str" cm="1">
        <f t="array" ref="I33">IFERROR(INDEX('Raw Data Import'!$D:$D,MATCH(1,('Raw Data Import'!$C:$C=Instructions!$P$10)*('Raw Data Import'!$A:$A='Data Review'!$B31&amp;'Data Review'!I$2),0)),"")</f>
        <v/>
      </c>
      <c r="J33" s="34" t="str" cm="1">
        <f t="array" ref="J33">IFERROR(INDEX('Raw Data Import'!$D:$D,MATCH(1,('Raw Data Import'!$C:$C=Instructions!$P$10)*('Raw Data Import'!$A:$A='Data Review'!$B31&amp;'Data Review'!J$2),0)),"")</f>
        <v/>
      </c>
      <c r="K33" s="35" t="str" cm="1">
        <f t="array" ref="K33">IFERROR(INDEX('Raw Data Import'!$D:$D,MATCH(1,('Raw Data Import'!$C:$C=Instructions!$P$10)*('Raw Data Import'!$A:$A='Data Review'!$B31&amp;'Data Review'!K$2),0)),"")</f>
        <v/>
      </c>
      <c r="L33" s="35" t="str" cm="1">
        <f t="array" ref="L33">IFERROR(INDEX('Raw Data Import'!$D:$D,MATCH(1,('Raw Data Import'!$C:$C=Instructions!$P$10)*('Raw Data Import'!$A:$A='Data Review'!$B31&amp;'Data Review'!L$2),0)),"")</f>
        <v/>
      </c>
      <c r="M33" s="35" t="str" cm="1">
        <f t="array" ref="M33">IFERROR(INDEX('Raw Data Import'!$D:$D,MATCH(1,('Raw Data Import'!$C:$C=Instructions!$P$10)*('Raw Data Import'!$A:$A='Data Review'!$B31&amp;'Data Review'!M$2),0)),"")</f>
        <v/>
      </c>
      <c r="N33" s="35" t="str" cm="1">
        <f t="array" ref="N33">IFERROR(INDEX('Raw Data Import'!$D:$D,MATCH(1,('Raw Data Import'!$C:$C=Instructions!$P$10)*('Raw Data Import'!$A:$A='Data Review'!$B31&amp;'Data Review'!N$2),0)),"")</f>
        <v/>
      </c>
      <c r="O33" s="34" t="str" cm="1">
        <f t="array" ref="O33">IFERROR(INDEX('Raw Data Import'!$D:$D,MATCH(1,('Raw Data Import'!$C:$C=Instructions!$P$10)*('Raw Data Import'!$A:$A='Data Review'!$B31&amp;'Data Review'!O$2),0)),"")</f>
        <v/>
      </c>
    </row>
    <row r="34" spans="2:15" x14ac:dyDescent="0.25">
      <c r="B34" s="76"/>
      <c r="C34" s="37" t="s">
        <v>12</v>
      </c>
      <c r="D34" s="37" t="str">
        <f>IF(OR(OR(ISNUMBER(D32),ISNUMBER(D33)),AND(D32=Instructions!$P$11,D33=Instructions!$P$11)),IF(AND(D32&gt;=Instructions!$Q$9,D33&lt;Instructions!$Q$10),"NEGATIVE",IF(D32&lt;Instructions!$Q$9,"POSITIVE",IF(OR(AND(D32&gt;=Instructions!$Q$9,D33&gt;=Instructions!$Q$10),AND(D32=Instructions!$P$11,D33&gt;=Instructions!$Q$10),AND(D32=Instructions!$P$11,D33&gt;=Instructions!$P$11)),"INVALID",""))),"")</f>
        <v>INVALID</v>
      </c>
      <c r="E34" s="24" t="str">
        <f>IF(OR(OR(ISNUMBER(E32),ISNUMBER(E33)),AND(E32=Instructions!$P$11,E33=Instructions!$P$11)),IF(AND(E32&gt;=Instructions!$Q$9,E33&lt;Instructions!$Q$10),"NEGATIVE",IF(E32&lt;Instructions!$Q$9,"POSITIVE",IF(OR(AND(E32&gt;=Instructions!$Q$9,E33&gt;=Instructions!$Q$10),AND(E32=Instructions!$P$11,E33&gt;=Instructions!$Q$10),AND(E32=Instructions!$P$11,E33&gt;=Instructions!$P$11)),"INVALID",""))),"")</f>
        <v>INVALID</v>
      </c>
      <c r="F34" s="39" t="str">
        <f>IF(OR(OR(ISNUMBER(F32),ISNUMBER(F33)),AND(F32=Instructions!$P$11,F33=Instructions!$P$11)),IF(AND(F32&gt;=Instructions!$Q$9,F33&lt;Instructions!$Q$10),"NEGATIVE",IF(F32&lt;Instructions!$Q$9,"POSITIVE",IF(OR(AND(F32&gt;=Instructions!$Q$9,F33&gt;=Instructions!$Q$10),AND(F32=Instructions!$P$11,F33&gt;=Instructions!$Q$10),AND(F32=Instructions!$P$11,F33&gt;=Instructions!$P$11)),"INVALID",""))),"")</f>
        <v>INVALID</v>
      </c>
      <c r="G34" s="39" t="str">
        <f>IF(OR(OR(ISNUMBER(G32),ISNUMBER(G33)),AND(G32=Instructions!$P$11,G33=Instructions!$P$11)),IF(AND(G32&gt;=Instructions!$Q$9,G33&lt;Instructions!$Q$10),"NEGATIVE",IF(G32&lt;Instructions!$Q$9,"POSITIVE",IF(OR(AND(G32&gt;=Instructions!$Q$9,G33&gt;=Instructions!$Q$10),AND(G32=Instructions!$P$11,G33&gt;=Instructions!$Q$10),AND(G32=Instructions!$P$11,G33&gt;=Instructions!$P$11)),"INVALID",""))),"")</f>
        <v>INVALID</v>
      </c>
      <c r="H34" s="39" t="str">
        <f>IF(OR(OR(ISNUMBER(H32),ISNUMBER(H33)),AND(H32=Instructions!$P$11,H33=Instructions!$P$11)),IF(AND(H32&gt;=Instructions!$Q$9,H33&lt;Instructions!$Q$10),"NEGATIVE",IF(H32&lt;Instructions!$Q$9,"POSITIVE",IF(OR(AND(H32&gt;=Instructions!$Q$9,H33&gt;=Instructions!$Q$10),AND(H32=Instructions!$P$11,H33&gt;=Instructions!$Q$10),AND(H32=Instructions!$P$11,H33&gt;=Instructions!$P$11)),"INVALID",""))),"")</f>
        <v>INVALID</v>
      </c>
      <c r="I34" s="37" t="str">
        <f>IF(OR(OR(ISNUMBER(I32),ISNUMBER(I33)),AND(I32=Instructions!$P$11,I33=Instructions!$P$11)),IF(AND(I32&gt;=Instructions!$Q$9,I33&lt;Instructions!$Q$10),"NEGATIVE",IF(I32&lt;Instructions!$Q$9,"POSITIVE",IF(OR(AND(I32&gt;=Instructions!$Q$9,I33&gt;=Instructions!$Q$10),AND(I32=Instructions!$P$11,I33&gt;=Instructions!$Q$10),AND(I32=Instructions!$P$11,I33&gt;=Instructions!$P$11)),"INVALID",""))),"")</f>
        <v>INVALID</v>
      </c>
      <c r="J34" s="37" t="str">
        <f>IF(OR(OR(ISNUMBER(J32),ISNUMBER(J33)),AND(J32=Instructions!$P$11,J33=Instructions!$P$11)),IF(AND(J32&gt;=Instructions!$Q$9,J33&lt;Instructions!$Q$10),"NEGATIVE",IF(J32&lt;Instructions!$Q$9,"POSITIVE",IF(OR(AND(J32&gt;=Instructions!$Q$9,J33&gt;=Instructions!$Q$10),AND(J32=Instructions!$P$11,J33&gt;=Instructions!$Q$10),AND(J32=Instructions!$P$11,J33&gt;=Instructions!$P$11)),"INVALID",""))),"")</f>
        <v>INVALID</v>
      </c>
      <c r="K34" s="38" t="str">
        <f>IF(OR(OR(ISNUMBER(K32),ISNUMBER(K33)),AND(K32=Instructions!$P$11,K33=Instructions!$P$11)),IF(AND(K32&gt;=Instructions!$Q$9,K33&lt;Instructions!$Q$10),"NEGATIVE",IF(K32&lt;Instructions!$Q$9,"POSITIVE",IF(OR(AND(K32&gt;=Instructions!$Q$9,K33&gt;=Instructions!$Q$10),AND(K32=Instructions!$P$11,K33&gt;=Instructions!$Q$10),AND(K32=Instructions!$P$11,K33&gt;=Instructions!$P$11)),"INVALID",""))),"")</f>
        <v>INVALID</v>
      </c>
      <c r="L34" s="38" t="str">
        <f>IF(OR(OR(ISNUMBER(L32),ISNUMBER(L33)),AND(L32=Instructions!$P$11,L33=Instructions!$P$11)),IF(AND(L32&gt;=Instructions!$Q$9,L33&lt;Instructions!$Q$10),"NEGATIVE",IF(L32&lt;Instructions!$Q$9,"POSITIVE",IF(OR(AND(L32&gt;=Instructions!$Q$9,L33&gt;=Instructions!$Q$10),AND(L32=Instructions!$P$11,L33&gt;=Instructions!$Q$10),AND(L32=Instructions!$P$11,L33&gt;=Instructions!$P$11)),"INVALID",""))),"")</f>
        <v>INVALID</v>
      </c>
      <c r="M34" s="38" t="str">
        <f>IF(OR(OR(ISNUMBER(M32),ISNUMBER(M33)),AND(M32=Instructions!$P$11,M33=Instructions!$P$11)),IF(AND(M32&gt;=Instructions!$Q$9,M33&lt;Instructions!$Q$10),"NEGATIVE",IF(M32&lt;Instructions!$Q$9,"POSITIVE",IF(OR(AND(M32&gt;=Instructions!$Q$9,M33&gt;=Instructions!$Q$10),AND(M32=Instructions!$P$11,M33&gt;=Instructions!$Q$10),AND(M32=Instructions!$P$11,M33&gt;=Instructions!$P$11)),"INVALID",""))),"")</f>
        <v>INVALID</v>
      </c>
      <c r="N34" s="38" t="str">
        <f>IF(OR(OR(ISNUMBER(N32),ISNUMBER(N33)),AND(N32=Instructions!$P$11,N33=Instructions!$P$11)),IF(AND(N32&gt;=Instructions!$Q$9,N33&lt;Instructions!$Q$10),"NEGATIVE",IF(N32&lt;Instructions!$Q$9,"POSITIVE",IF(OR(AND(N32&gt;=Instructions!$Q$9,N33&gt;=Instructions!$Q$10),AND(N32=Instructions!$P$11,N33&gt;=Instructions!$Q$10),AND(N32=Instructions!$P$11,N33&gt;=Instructions!$P$11)),"INVALID",""))),"")</f>
        <v>INVALID</v>
      </c>
      <c r="O34" s="37" t="str">
        <f>IF(OR(OR(ISNUMBER(O32),ISNUMBER(O33)),AND(O32=Instructions!$P$11,O33=Instructions!$P$11)),IF(AND(O32&gt;=Instructions!$Q$9,O33&lt;Instructions!$Q$10),"NEGATIVE",IF(O32&lt;Instructions!$Q$9,"POSITIVE",IF(OR(AND(O32&gt;=Instructions!$Q$9,O33&gt;=Instructions!$Q$10),AND(O32=Instructions!$P$11,O33&gt;=Instructions!$Q$10),AND(O32=Instructions!$P$11,O33&gt;=Instructions!$P$11)),"INVALID",""))),"")</f>
        <v>INVALID</v>
      </c>
    </row>
  </sheetData>
  <sheetProtection algorithmName="SHA-512" hashValue="sNRvRU87aqk94ds3By3BPX5UuzgcBbOVn+POIrbCiDDZhkzMenkTRuE2upfMwE/rSN0QAUYd6XGHpV9/1fe2IQ==" saltValue="vhVhtmlJCTjAgz8HjbNTPg==" spinCount="100000" sheet="1" objects="1" scenarios="1"/>
  <mergeCells count="8">
    <mergeCell ref="B31:B34"/>
    <mergeCell ref="B15:B18"/>
    <mergeCell ref="B19:B22"/>
    <mergeCell ref="B3:B6"/>
    <mergeCell ref="B7:B10"/>
    <mergeCell ref="B11:B14"/>
    <mergeCell ref="B23:B26"/>
    <mergeCell ref="B27:B30"/>
  </mergeCells>
  <phoneticPr fontId="18" type="noConversion"/>
  <conditionalFormatting sqref="D6:O6 D10:O10 D14:O14 D18:O18 D22:O22 D26:O26 D30:O30 D34:O34">
    <cfRule type="containsText" dxfId="4" priority="1" operator="containsText" text="INVALID">
      <formula>NOT(ISERROR(SEARCH("INVALID",D6)))</formula>
    </cfRule>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926C-5470-4AE7-ACB2-BAA0607D47C9}">
  <dimension ref="A1:K52"/>
  <sheetViews>
    <sheetView topLeftCell="B1" zoomScale="85" zoomScaleNormal="85" workbookViewId="0">
      <selection sqref="A1:H1"/>
    </sheetView>
  </sheetViews>
  <sheetFormatPr defaultRowHeight="15.75" x14ac:dyDescent="0.25"/>
  <cols>
    <col min="1" max="1" width="21.85546875" style="45" hidden="1" customWidth="1"/>
    <col min="2" max="2" width="29" style="45" customWidth="1"/>
    <col min="3" max="5" width="14.42578125" style="45" customWidth="1"/>
    <col min="6" max="7" width="11.85546875" style="45" customWidth="1"/>
    <col min="8" max="8" width="13.5703125" style="45" customWidth="1"/>
    <col min="9" max="9" width="15.42578125" style="45" customWidth="1"/>
    <col min="10" max="10" width="15.42578125" style="23" customWidth="1"/>
    <col min="11" max="11" width="13.140625" style="45" customWidth="1"/>
    <col min="12" max="16384" width="9.140625" style="45"/>
  </cols>
  <sheetData>
    <row r="1" spans="1:11" s="40" customFormat="1" ht="21" x14ac:dyDescent="0.35">
      <c r="A1" s="80" t="s">
        <v>31</v>
      </c>
      <c r="B1" s="80"/>
      <c r="C1" s="80"/>
      <c r="D1" s="80"/>
      <c r="E1" s="80"/>
      <c r="F1" s="80"/>
      <c r="G1" s="80"/>
      <c r="H1" s="80"/>
    </row>
    <row r="2" spans="1:11" x14ac:dyDescent="0.25">
      <c r="A2" s="41" t="s">
        <v>40</v>
      </c>
      <c r="B2" s="42" t="s">
        <v>48</v>
      </c>
      <c r="C2" s="43">
        <v>1</v>
      </c>
      <c r="D2" s="42">
        <v>2</v>
      </c>
      <c r="E2" s="42">
        <v>3</v>
      </c>
      <c r="F2" s="43" t="s">
        <v>14</v>
      </c>
      <c r="G2" s="42" t="s">
        <v>15</v>
      </c>
      <c r="H2" s="44" t="s">
        <v>22</v>
      </c>
      <c r="J2" s="45"/>
    </row>
    <row r="3" spans="1:11" x14ac:dyDescent="0.25">
      <c r="A3" s="46">
        <f>Instructions!Q16</f>
        <v>0</v>
      </c>
      <c r="B3" s="47">
        <f>Instructions!P16</f>
        <v>0</v>
      </c>
      <c r="C3" s="48" t="str" cm="1">
        <f t="array" ref="C3">IFERROR(TRANSPOSE(
    _xlfn.LET(
        _xlpm.s,Analysis!B3,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3" s="48" t="e">
        <f t="shared" ref="F3:F10" si="0">IFERROR(AVERAGE(C3:E3),NA())</f>
        <v>#N/A</v>
      </c>
      <c r="G3" s="45" t="str">
        <f t="shared" ref="G3:G10" si="1">IFERROR(STDEV(C3:E3),"")</f>
        <v/>
      </c>
      <c r="H3" s="49" t="str">
        <f t="shared" ref="H3:H10" si="2">IFERROR(IF(COUNT(C3:E3)=0,"",IF(COUNT(C3:E3)&gt;1,MAX(C3:E3)-MIN(C3:E3),"")),"")</f>
        <v/>
      </c>
      <c r="J3" s="45" t="e">
        <f>IF(ISNUMBER(F3),IFERROR(LOG(Analysis!A3),NA()),NA())</f>
        <v>#N/A</v>
      </c>
      <c r="K3" s="45" t="e">
        <f t="shared" ref="K3:K8" si="3">IF(ISNUMBER(J3),F3,NA())</f>
        <v>#N/A</v>
      </c>
    </row>
    <row r="4" spans="1:11" x14ac:dyDescent="0.25">
      <c r="A4" s="46">
        <f>Instructions!Q17</f>
        <v>0</v>
      </c>
      <c r="B4" s="47">
        <f>Instructions!P17</f>
        <v>0</v>
      </c>
      <c r="C4" s="48" t="str" cm="1">
        <f t="array" ref="C4">IFERROR(TRANSPOSE(
    _xlfn.LET(
        _xlpm.s,Analysis!B4,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4" s="48" t="e">
        <f t="shared" si="0"/>
        <v>#N/A</v>
      </c>
      <c r="G4" s="45" t="str">
        <f t="shared" si="1"/>
        <v/>
      </c>
      <c r="H4" s="49" t="str">
        <f t="shared" si="2"/>
        <v/>
      </c>
      <c r="J4" s="45" t="e">
        <f>IF(ISNUMBER(F4),IFERROR(LOG(Analysis!A4),NA()),NA())</f>
        <v>#N/A</v>
      </c>
      <c r="K4" s="45" t="e">
        <f t="shared" si="3"/>
        <v>#N/A</v>
      </c>
    </row>
    <row r="5" spans="1:11" x14ac:dyDescent="0.25">
      <c r="A5" s="46">
        <f>Instructions!Q18</f>
        <v>0</v>
      </c>
      <c r="B5" s="47">
        <f>Instructions!P18</f>
        <v>0</v>
      </c>
      <c r="C5" s="48" t="str" cm="1">
        <f t="array" ref="C5">IFERROR(TRANSPOSE(
    _xlfn.LET(
        _xlpm.s,Analysis!B5,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5" s="48" t="e">
        <f t="shared" si="0"/>
        <v>#N/A</v>
      </c>
      <c r="G5" s="45" t="str">
        <f t="shared" si="1"/>
        <v/>
      </c>
      <c r="H5" s="49" t="str">
        <f t="shared" si="2"/>
        <v/>
      </c>
      <c r="J5" s="45" t="e">
        <f>IF(ISNUMBER(F5),IFERROR(LOG(Analysis!A5),NA()),NA())</f>
        <v>#N/A</v>
      </c>
      <c r="K5" s="45" t="e">
        <f t="shared" si="3"/>
        <v>#N/A</v>
      </c>
    </row>
    <row r="6" spans="1:11" x14ac:dyDescent="0.25">
      <c r="A6" s="46">
        <f>Instructions!Q19</f>
        <v>0</v>
      </c>
      <c r="B6" s="47">
        <f>Instructions!P19</f>
        <v>0</v>
      </c>
      <c r="C6" s="48" t="str" cm="1">
        <f t="array" ref="C6">IFERROR(TRANSPOSE(
    _xlfn.LET(
        _xlpm.s,Analysis!B6,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6" s="48" t="e">
        <f t="shared" si="0"/>
        <v>#N/A</v>
      </c>
      <c r="G6" s="45" t="str">
        <f t="shared" si="1"/>
        <v/>
      </c>
      <c r="H6" s="49" t="str">
        <f t="shared" si="2"/>
        <v/>
      </c>
      <c r="J6" s="45" t="e">
        <f>IF(ISNUMBER(F6),IFERROR(LOG(Analysis!A6),NA()),NA())</f>
        <v>#N/A</v>
      </c>
      <c r="K6" s="45" t="e">
        <f t="shared" si="3"/>
        <v>#N/A</v>
      </c>
    </row>
    <row r="7" spans="1:11" x14ac:dyDescent="0.25">
      <c r="A7" s="46">
        <f>Instructions!Q20</f>
        <v>0</v>
      </c>
      <c r="B7" s="47">
        <f>Instructions!P20</f>
        <v>0</v>
      </c>
      <c r="C7" s="48" t="str" cm="1">
        <f t="array" ref="C7">IFERROR(TRANSPOSE(
    _xlfn.LET(
        _xlpm.s,Analysis!B7,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7" s="48" t="e">
        <f t="shared" si="0"/>
        <v>#N/A</v>
      </c>
      <c r="G7" s="45" t="str">
        <f t="shared" si="1"/>
        <v/>
      </c>
      <c r="H7" s="49" t="str">
        <f t="shared" si="2"/>
        <v/>
      </c>
      <c r="J7" s="45" t="e">
        <f>IF(ISNUMBER(F7),IFERROR(LOG(Analysis!A7),NA()),NA())</f>
        <v>#N/A</v>
      </c>
      <c r="K7" s="45" t="e">
        <f t="shared" si="3"/>
        <v>#N/A</v>
      </c>
    </row>
    <row r="8" spans="1:11" x14ac:dyDescent="0.25">
      <c r="A8" s="46">
        <f>Instructions!Q21</f>
        <v>0</v>
      </c>
      <c r="B8" s="47">
        <f>Instructions!P21</f>
        <v>0</v>
      </c>
      <c r="C8" s="48" t="str" cm="1">
        <f t="array" ref="C8">IFERROR(TRANSPOSE(
    _xlfn.LET(
        _xlpm.s,Analysis!B8,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8" s="48" t="e">
        <f t="shared" si="0"/>
        <v>#N/A</v>
      </c>
      <c r="G8" s="45" t="str">
        <f t="shared" si="1"/>
        <v/>
      </c>
      <c r="H8" s="49" t="str">
        <f t="shared" si="2"/>
        <v/>
      </c>
      <c r="J8" s="45" t="e">
        <f>IF(ISNUMBER(F8),IFERROR(LOG(Analysis!A8),NA()),NA())</f>
        <v>#N/A</v>
      </c>
      <c r="K8" s="45" t="e">
        <f t="shared" si="3"/>
        <v>#N/A</v>
      </c>
    </row>
    <row r="9" spans="1:11" x14ac:dyDescent="0.25">
      <c r="A9" s="46">
        <f>Instructions!Q22</f>
        <v>0</v>
      </c>
      <c r="B9" s="47">
        <f>Instructions!P22</f>
        <v>0</v>
      </c>
      <c r="C9" s="48" t="str" cm="1">
        <f t="array" ref="C9">IFERROR(TRANSPOSE(
    _xlfn.LET(
        _xlpm.s,Analysis!B9,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9" s="48" t="e">
        <f t="shared" si="0"/>
        <v>#N/A</v>
      </c>
      <c r="G9" s="45" t="str">
        <f t="shared" si="1"/>
        <v/>
      </c>
      <c r="H9" s="49" t="str">
        <f t="shared" si="2"/>
        <v/>
      </c>
      <c r="J9" s="45"/>
    </row>
    <row r="10" spans="1:11" x14ac:dyDescent="0.25">
      <c r="A10" s="46">
        <f>Instructions!Q23</f>
        <v>0</v>
      </c>
      <c r="B10" s="47">
        <f>Instructions!P23</f>
        <v>0</v>
      </c>
      <c r="C10" s="50" t="str" cm="1">
        <f t="array" ref="C10">IFERROR(TRANSPOSE(
    _xlfn.LET(
        _xlpm.s,Analysis!B10,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10" s="51"/>
      <c r="E10" s="51"/>
      <c r="F10" s="50" t="e">
        <f t="shared" si="0"/>
        <v>#N/A</v>
      </c>
      <c r="G10" s="51" t="str">
        <f t="shared" si="1"/>
        <v/>
      </c>
      <c r="H10" s="52" t="str">
        <f t="shared" si="2"/>
        <v/>
      </c>
      <c r="J10" s="45" t="e">
        <f>IF(ISNUMBER(F10),IFERROR(LOG(Analysis!A10),NA()),NA())</f>
        <v>#N/A</v>
      </c>
      <c r="K10" s="45" t="e">
        <f>IF(ISNUMBER(J10),F10,NA())</f>
        <v>#N/A</v>
      </c>
    </row>
    <row r="11" spans="1:11" x14ac:dyDescent="0.25">
      <c r="A11" s="81" t="s">
        <v>17</v>
      </c>
      <c r="B11" s="81"/>
      <c r="C11" s="81" t="e" cm="1">
        <f t="array" ref="C11">SLOPE(IFERROR(F3:F8,""),IFERROR(LOG(Analysis!A3:A8),""))</f>
        <v>#DIV/0!</v>
      </c>
      <c r="D11" s="81"/>
      <c r="E11" s="81"/>
      <c r="F11" s="81"/>
      <c r="G11" s="81"/>
      <c r="H11" s="81"/>
      <c r="J11" s="45"/>
    </row>
    <row r="12" spans="1:11" x14ac:dyDescent="0.25">
      <c r="A12" s="81" t="s">
        <v>18</v>
      </c>
      <c r="B12" s="81"/>
      <c r="C12" s="81" t="e" cm="1">
        <f t="array" ref="C12">INTERCEPT(IFERROR(F3:F8,""),IFERROR(LOG(Analysis!A3:A8),""))</f>
        <v>#DIV/0!</v>
      </c>
      <c r="D12" s="81"/>
      <c r="E12" s="81"/>
      <c r="F12" s="81"/>
      <c r="G12" s="81"/>
      <c r="H12" s="81"/>
      <c r="J12" s="45"/>
    </row>
    <row r="13" spans="1:11" ht="18" x14ac:dyDescent="0.25">
      <c r="A13" s="81" t="s">
        <v>51</v>
      </c>
      <c r="B13" s="81"/>
      <c r="C13" s="81" t="e" cm="1">
        <f t="array" ref="C13">RSQ(IFERROR(F3:F8,""),IFERROR(LOG(Analysis!A3:A8),""))</f>
        <v>#DIV/0!</v>
      </c>
      <c r="D13" s="81"/>
      <c r="E13" s="81"/>
      <c r="F13" s="81"/>
      <c r="G13" s="81"/>
      <c r="H13" s="81"/>
      <c r="J13" s="45"/>
    </row>
    <row r="14" spans="1:11" x14ac:dyDescent="0.25">
      <c r="A14" s="81" t="s">
        <v>19</v>
      </c>
      <c r="B14" s="81"/>
      <c r="C14" s="82" t="e">
        <f>(10^(-1/C11))-1</f>
        <v>#DIV/0!</v>
      </c>
      <c r="D14" s="82"/>
      <c r="E14" s="82"/>
      <c r="F14" s="82"/>
      <c r="G14" s="82"/>
      <c r="H14" s="82"/>
      <c r="J14" s="45"/>
    </row>
    <row r="15" spans="1:11" x14ac:dyDescent="0.25">
      <c r="J15" s="45"/>
    </row>
    <row r="16" spans="1:11" x14ac:dyDescent="0.25">
      <c r="J16" s="45"/>
    </row>
    <row r="17" spans="1:10" ht="21" x14ac:dyDescent="0.35">
      <c r="A17" s="80" t="s">
        <v>28</v>
      </c>
      <c r="B17" s="80"/>
      <c r="C17" s="80"/>
      <c r="D17" s="80"/>
      <c r="E17" s="80"/>
      <c r="F17" s="80"/>
      <c r="G17" s="80"/>
      <c r="H17" s="80"/>
      <c r="I17" s="80"/>
      <c r="J17" s="80"/>
    </row>
    <row r="18" spans="1:10" ht="31.5" x14ac:dyDescent="0.25">
      <c r="A18" s="53" t="s">
        <v>29</v>
      </c>
      <c r="B18" s="42" t="s">
        <v>16</v>
      </c>
      <c r="C18" s="43">
        <v>1</v>
      </c>
      <c r="D18" s="42">
        <v>2</v>
      </c>
      <c r="E18" s="42">
        <v>3</v>
      </c>
      <c r="F18" s="43" t="s">
        <v>14</v>
      </c>
      <c r="G18" s="42" t="s">
        <v>15</v>
      </c>
      <c r="H18" s="54" t="s">
        <v>22</v>
      </c>
      <c r="I18" s="55" t="s">
        <v>21</v>
      </c>
      <c r="J18" s="56" t="s">
        <v>30</v>
      </c>
    </row>
    <row r="19" spans="1:10" x14ac:dyDescent="0.25">
      <c r="A19" s="57">
        <f>Instructions!Q31</f>
        <v>0</v>
      </c>
      <c r="B19" s="58">
        <f>Instructions!P31</f>
        <v>0</v>
      </c>
      <c r="C19" s="59" t="str" cm="1">
        <f t="array" ref="C19">IFERROR(TRANSPOSE(
    _xlfn.LET(
        _xlpm.s,Analysis!B19,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19" s="60"/>
      <c r="E19" s="60"/>
      <c r="F19" s="59" t="str">
        <f t="shared" ref="F19:F24" si="4">IFERROR(AVERAGE(C19:E19),"")</f>
        <v/>
      </c>
      <c r="G19" s="60" t="str">
        <f t="shared" ref="G19:G24" si="5">IFERROR(STDEV(C19:E19),"")</f>
        <v/>
      </c>
      <c r="H19" s="60" t="str">
        <f t="shared" ref="H19:H24" si="6">IFERROR(IF(COUNT(C19:E19)=0,"",IF(COUNT(C19:E19)&gt;1,MAX(C19:E19)-MIN(C19:E19),"")),"")</f>
        <v/>
      </c>
      <c r="I19" s="61" t="str">
        <f>IF(COUNTIF(C19:E19,Instructions!$P$11)=3,0,IF(COUNTA(C19:E19)=1,"",10^(($F19-$C$12)/$C$11)))</f>
        <v/>
      </c>
      <c r="J19" s="62" t="str">
        <f>IF(Analysis!A19=0,"N/A",IFERROR(IF(I19="Not Detected",0,(I19-AVERAGEIF(Analysis!$A$19:$A$24,0,$I$19:$I$24))/Analysis!A19),""))</f>
        <v>N/A</v>
      </c>
    </row>
    <row r="20" spans="1:10" x14ac:dyDescent="0.25">
      <c r="A20" s="57">
        <f>Instructions!Q32</f>
        <v>0</v>
      </c>
      <c r="B20" s="58">
        <f>Instructions!P32</f>
        <v>0</v>
      </c>
      <c r="C20" s="48" t="str" cm="1">
        <f t="array" ref="C20">IFERROR(TRANSPOSE(
    _xlfn.LET(
        _xlpm.s,Analysis!B20,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20" s="48" t="str">
        <f t="shared" si="4"/>
        <v/>
      </c>
      <c r="G20" s="45" t="str">
        <f t="shared" si="5"/>
        <v/>
      </c>
      <c r="H20" s="45" t="str">
        <f t="shared" si="6"/>
        <v/>
      </c>
      <c r="I20" s="61" t="str">
        <f>IF(COUNTIF(C20:E20,Instructions!$P$11)=3,0,IF(COUNTA(C20:E20)=1,"",10^(($F20-$C$12)/$C$11)))</f>
        <v/>
      </c>
      <c r="J20" s="62" t="str">
        <f>IF(Analysis!A20=0,"N/A",IFERROR(IF(I20="Not Detected",0,(I20-AVERAGEIF(Analysis!$A$19:$A$24,0,$I$19:$I$24))/Analysis!A20),""))</f>
        <v>N/A</v>
      </c>
    </row>
    <row r="21" spans="1:10" x14ac:dyDescent="0.25">
      <c r="A21" s="57">
        <f>Instructions!Q33</f>
        <v>0</v>
      </c>
      <c r="B21" s="58">
        <f>Instructions!P33</f>
        <v>0</v>
      </c>
      <c r="C21" s="59" t="str" cm="1">
        <f t="array" ref="C21">IFERROR(TRANSPOSE(
    _xlfn.LET(
        _xlpm.s,Analysis!B21,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21" s="60"/>
      <c r="E21" s="60"/>
      <c r="F21" s="59" t="str">
        <f t="shared" si="4"/>
        <v/>
      </c>
      <c r="G21" s="60" t="str">
        <f t="shared" si="5"/>
        <v/>
      </c>
      <c r="H21" s="60" t="str">
        <f t="shared" si="6"/>
        <v/>
      </c>
      <c r="I21" s="61" t="str">
        <f>IF(COUNTIF(C21:E21,Instructions!$P$11)=3,0,IF(COUNTA(C21:E21)=1,"",10^(($F21-$C$12)/$C$11)))</f>
        <v/>
      </c>
      <c r="J21" s="62" t="str">
        <f>IF(Analysis!A21=0,"N/A",IFERROR(IF(I21="Not Detected",0,(I21-AVERAGEIF(Analysis!$A$19:$A$24,0,$I$19:$I$24))/Analysis!A21),""))</f>
        <v>N/A</v>
      </c>
    </row>
    <row r="22" spans="1:10" x14ac:dyDescent="0.25">
      <c r="A22" s="57">
        <f>Instructions!Q34</f>
        <v>0</v>
      </c>
      <c r="B22" s="58">
        <f>Instructions!P34</f>
        <v>0</v>
      </c>
      <c r="C22" s="48" t="str" cm="1">
        <f t="array" ref="C22">IFERROR(TRANSPOSE(
    _xlfn.LET(
        _xlpm.s,Analysis!B22,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F22" s="48" t="str">
        <f t="shared" si="4"/>
        <v/>
      </c>
      <c r="G22" s="45" t="str">
        <f t="shared" si="5"/>
        <v/>
      </c>
      <c r="H22" s="45" t="str">
        <f t="shared" si="6"/>
        <v/>
      </c>
      <c r="I22" s="61" t="str">
        <f>IF(COUNTIF(C22:E22,Instructions!$P$11)=3,0,IF(COUNTA(C22:E22)=1,"",10^(($F22-$C$12)/$C$11)))</f>
        <v/>
      </c>
      <c r="J22" s="62" t="str">
        <f>IF(Analysis!A22=0,"N/A",IFERROR(IF(I22="Not Detected",0,(I22-AVERAGEIF(Analysis!$A$19:$A$24,0,$I$19:$I$24))/Analysis!A22),""))</f>
        <v>N/A</v>
      </c>
    </row>
    <row r="23" spans="1:10" x14ac:dyDescent="0.25">
      <c r="A23" s="57">
        <f>Instructions!Q35</f>
        <v>0</v>
      </c>
      <c r="B23" s="58">
        <f>Instructions!P35</f>
        <v>0</v>
      </c>
      <c r="C23" s="59" t="str" cm="1">
        <f t="array" ref="C23">IFERROR(TRANSPOSE(
    _xlfn.LET(
        _xlpm.s,Analysis!B23,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23" s="60"/>
      <c r="E23" s="60"/>
      <c r="F23" s="59" t="str">
        <f t="shared" si="4"/>
        <v/>
      </c>
      <c r="G23" s="60" t="str">
        <f t="shared" si="5"/>
        <v/>
      </c>
      <c r="H23" s="60" t="str">
        <f t="shared" si="6"/>
        <v/>
      </c>
      <c r="I23" s="61" t="str">
        <f>IF(COUNTIF(C23:E23,Instructions!$P$11)=3,0,IF(COUNTA(C23:E23)=1,"",10^(($F23-$C$12)/$C$11)))</f>
        <v/>
      </c>
      <c r="J23" s="62" t="str">
        <f>IF(Analysis!A23=0,"N/A",IFERROR(IF(I23="Not Detected",0,(I23-AVERAGEIF(Analysis!$A$19:$A$24,0,$I$19:$I$24))/Analysis!A23),""))</f>
        <v>N/A</v>
      </c>
    </row>
    <row r="24" spans="1:10" x14ac:dyDescent="0.25">
      <c r="A24" s="57">
        <f>Instructions!Q36</f>
        <v>0</v>
      </c>
      <c r="B24" s="58">
        <f>Instructions!P36</f>
        <v>0</v>
      </c>
      <c r="C24" s="50" t="str" cm="1">
        <f t="array" ref="C24">IFERROR(TRANSPOSE(
    _xlfn.LET(
        _xlpm.s,Analysis!B24,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24" s="51"/>
      <c r="E24" s="51"/>
      <c r="F24" s="50" t="str">
        <f t="shared" si="4"/>
        <v/>
      </c>
      <c r="G24" s="51" t="str">
        <f t="shared" si="5"/>
        <v/>
      </c>
      <c r="H24" s="51" t="str">
        <f t="shared" si="6"/>
        <v/>
      </c>
      <c r="I24" s="63" t="str">
        <f>IF(COUNTIF(C24:E24,Instructions!$P$11)=3,"Not Detected",IF(COUNTA(C24:E24)=1,"",10^(($F24-$C$12)/$C$11)))</f>
        <v/>
      </c>
      <c r="J24" s="62" t="str">
        <f>IF(Analysis!A24=0,"N/A",IFERROR(IF(I24="Not Detected",0,(I24-AVERAGEIF(Analysis!$A$19:$A$24,0,$I$19:$I$24))/Analysis!A24),""))</f>
        <v>N/A</v>
      </c>
    </row>
    <row r="25" spans="1:10" x14ac:dyDescent="0.25">
      <c r="J25" s="45"/>
    </row>
    <row r="26" spans="1:10" x14ac:dyDescent="0.25">
      <c r="J26" s="45"/>
    </row>
    <row r="27" spans="1:10" ht="21" x14ac:dyDescent="0.35">
      <c r="A27" s="80" t="s">
        <v>20</v>
      </c>
      <c r="B27" s="80"/>
      <c r="C27" s="80"/>
      <c r="D27" s="80"/>
      <c r="E27" s="80"/>
      <c r="F27" s="80"/>
      <c r="G27" s="80"/>
      <c r="H27" s="80"/>
      <c r="I27" s="80"/>
      <c r="J27" s="64"/>
    </row>
    <row r="28" spans="1:10" ht="31.5" customHeight="1" x14ac:dyDescent="0.25">
      <c r="A28" s="65" t="s">
        <v>13</v>
      </c>
      <c r="B28" s="66" t="s">
        <v>16</v>
      </c>
      <c r="C28" s="67">
        <v>1</v>
      </c>
      <c r="D28" s="66">
        <v>2</v>
      </c>
      <c r="E28" s="66">
        <v>3</v>
      </c>
      <c r="F28" s="67" t="s">
        <v>14</v>
      </c>
      <c r="G28" s="66" t="s">
        <v>15</v>
      </c>
      <c r="H28" s="68" t="s">
        <v>22</v>
      </c>
      <c r="I28" s="56" t="s">
        <v>21</v>
      </c>
    </row>
    <row r="29" spans="1:10" x14ac:dyDescent="0.25">
      <c r="A29" s="60">
        <v>1</v>
      </c>
      <c r="B29" s="60" t="e" cm="1" vm="1">
        <f t="array" ref="B29">_xlfn.LET(
    _xlpm.rng,'Data Review'!D3:N34,
    _xlpm.sampleRows,_xlfn._xlws.FILTER(_xlpm.rng,MOD(_xlfn.SEQUENCE(ROWS(_xlpm.rng))-1,4)=0),
    _xlpm.flat,_xlfn.TOCOL(_xlpm.sampleRows,1,TRUE),
    _xlpm.samples,_xlfn.UNIQUE(_xlfn._xlws.FILTER(_xlpm.flat,_xlpm.flat&lt;&gt;"")),
    _xlfn._xlws.FILTER(_xlpm.samples,(ISNA(_xlfn.XMATCH(_xlpm.samples,Analysis!B19:B24)))*(ISNA(_xlfn.XMATCH(_xlpm.samples,Analysis!B3:B10))))
)</f>
        <v>#VALUE!</v>
      </c>
      <c r="C29" s="59" t="str" cm="1">
        <f t="array" ref="C29">IFERROR(TRANSPOSE(
    _xlfn.LET(
        _xlpm.s,B29,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
      </c>
      <c r="D29" s="60"/>
      <c r="E29" s="60"/>
      <c r="F29" s="59" t="str">
        <f t="shared" ref="F29" si="7">IFERROR(AVERAGE(C29:E29),"")</f>
        <v/>
      </c>
      <c r="G29" s="60" t="str">
        <f t="shared" ref="G29" si="8">IFERROR(STDEV(C29:E29),"")</f>
        <v/>
      </c>
      <c r="H29" s="60" t="str">
        <f t="shared" ref="H29" si="9">IFERROR(IF(COUNT(C29:E29)=0,"",IF(COUNT(C29:E29)&gt;1,MAX(C29:E29)-MIN(C29:E29),"")),"")</f>
        <v/>
      </c>
      <c r="I29" s="69" t="str">
        <f>IF(COUNTIF(C29:E29,Instructions!$P$11)=3,"Not Detected",IF(COUNTA(C29:E29)=1,"",10^(($F29-$C$12)/$C$11)))</f>
        <v/>
      </c>
    </row>
    <row r="30" spans="1:10" x14ac:dyDescent="0.25">
      <c r="A30" s="45">
        <v>2</v>
      </c>
      <c r="C30" s="48" t="e" cm="1" vm="2">
        <f t="array" aca="1" ref="C30" ca="1">IFERROR(TRANSPOSE(
    _xlfn.LET(
        _xlpm.s,B30,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30" s="48" t="str">
        <f t="shared" ref="F30:F52" ca="1" si="10">IFERROR(AVERAGE(C30:E30),"")</f>
        <v/>
      </c>
      <c r="G30" s="45" t="str">
        <f t="shared" ref="G30:G52" ca="1" si="11">IFERROR(STDEV(C30:E30),"")</f>
        <v/>
      </c>
      <c r="H30" s="45" t="str">
        <f t="shared" ref="H30:H52" ca="1" si="12">IFERROR(IF(COUNT(C30:E30)=0,"",IF(COUNT(C30:E30)&gt;1,MAX(C30:E30)-MIN(C30:E30),"")),"")</f>
        <v/>
      </c>
      <c r="I30" s="70" t="str">
        <f ca="1">IF(COUNTIF(C30:E30,Instructions!$P$11)=3,"Not Detected",IF(COUNTA(C30:E30)=1,"",10^(($F30-$C$12)/$C$11)))</f>
        <v/>
      </c>
    </row>
    <row r="31" spans="1:10" x14ac:dyDescent="0.25">
      <c r="A31" s="60">
        <v>3</v>
      </c>
      <c r="B31" s="60"/>
      <c r="C31" s="59" t="e" cm="1" vm="2">
        <f t="array" aca="1" ref="C31" ca="1">IFERROR(TRANSPOSE(
    _xlfn.LET(
        _xlpm.s,B31,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1" s="60"/>
      <c r="E31" s="60"/>
      <c r="F31" s="59" t="str">
        <f t="shared" ca="1" si="10"/>
        <v/>
      </c>
      <c r="G31" s="60" t="str">
        <f t="shared" ca="1" si="11"/>
        <v/>
      </c>
      <c r="H31" s="60" t="str">
        <f t="shared" ca="1" si="12"/>
        <v/>
      </c>
      <c r="I31" s="70" t="str">
        <f ca="1">IF(COUNTIF(C31:E31,Instructions!$P$11)=3,"Not Detected",IF(COUNTA(C31:E31)=1,"",10^(($F31-$C$12)/$C$11)))</f>
        <v/>
      </c>
    </row>
    <row r="32" spans="1:10" x14ac:dyDescent="0.25">
      <c r="A32" s="45">
        <v>4</v>
      </c>
      <c r="C32" s="48" t="e" cm="1" vm="2">
        <f t="array" aca="1" ref="C32" ca="1">IFERROR(TRANSPOSE(
    _xlfn.LET(
        _xlpm.s,B32,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32" s="48" t="str">
        <f t="shared" ca="1" si="10"/>
        <v/>
      </c>
      <c r="G32" s="45" t="str">
        <f t="shared" ca="1" si="11"/>
        <v/>
      </c>
      <c r="H32" s="45" t="str">
        <f t="shared" ca="1" si="12"/>
        <v/>
      </c>
      <c r="I32" s="70" t="str">
        <f ca="1">IF(COUNTIF(C32:E32,Instructions!$P$11)=3,"Not Detected",IF(COUNTA(C32:E32)=1,"",10^(($F32-$C$12)/$C$11)))</f>
        <v/>
      </c>
    </row>
    <row r="33" spans="1:9" x14ac:dyDescent="0.25">
      <c r="A33" s="60">
        <v>5</v>
      </c>
      <c r="B33" s="60"/>
      <c r="C33" s="59" t="e" cm="1" vm="2">
        <f t="array" aca="1" ref="C33" ca="1">IFERROR(TRANSPOSE(
    _xlfn.LET(
        _xlpm.s,B33,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3" s="60"/>
      <c r="E33" s="60"/>
      <c r="F33" s="59" t="str">
        <f t="shared" ca="1" si="10"/>
        <v/>
      </c>
      <c r="G33" s="60" t="str">
        <f t="shared" ca="1" si="11"/>
        <v/>
      </c>
      <c r="H33" s="60" t="str">
        <f t="shared" ca="1" si="12"/>
        <v/>
      </c>
      <c r="I33" s="70" t="str">
        <f ca="1">IF(COUNTIF(C33:E33,Instructions!$P$11)=3,"Not Detected",IF(COUNTA(C33:E33)=1,"",10^(($F33-$C$12)/$C$11)))</f>
        <v/>
      </c>
    </row>
    <row r="34" spans="1:9" x14ac:dyDescent="0.25">
      <c r="A34" s="45">
        <v>6</v>
      </c>
      <c r="C34" s="48" t="e" cm="1" vm="2">
        <f t="array" aca="1" ref="C34" ca="1">IFERROR(TRANSPOSE(
    _xlfn.LET(
        _xlpm.s,B34,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34" s="48" t="str">
        <f t="shared" ca="1" si="10"/>
        <v/>
      </c>
      <c r="G34" s="45" t="str">
        <f t="shared" ca="1" si="11"/>
        <v/>
      </c>
      <c r="H34" s="45" t="str">
        <f t="shared" ca="1" si="12"/>
        <v/>
      </c>
      <c r="I34" s="70" t="str">
        <f ca="1">IF(COUNTIF(C34:E34,Instructions!$P$11)=3,"Not Detected",IF(COUNTA(C34:E34)=1,"",10^(($F34-$C$12)/$C$11)))</f>
        <v/>
      </c>
    </row>
    <row r="35" spans="1:9" x14ac:dyDescent="0.25">
      <c r="A35" s="60">
        <v>7</v>
      </c>
      <c r="B35" s="60"/>
      <c r="C35" s="59" t="e" cm="1" vm="2">
        <f t="array" aca="1" ref="C35" ca="1">IFERROR(TRANSPOSE(
    _xlfn.LET(
        _xlpm.s,B35,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5" s="60"/>
      <c r="E35" s="60"/>
      <c r="F35" s="59" t="str">
        <f t="shared" ca="1" si="10"/>
        <v/>
      </c>
      <c r="G35" s="60" t="str">
        <f t="shared" ca="1" si="11"/>
        <v/>
      </c>
      <c r="H35" s="60" t="str">
        <f t="shared" ca="1" si="12"/>
        <v/>
      </c>
      <c r="I35" s="70" t="str">
        <f ca="1">IF(COUNTIF(C35:E35,Instructions!$P$11)=3,"Not Detected",IF(COUNTA(C35:E35)=1,"",10^(($F35-$C$12)/$C$11)))</f>
        <v/>
      </c>
    </row>
    <row r="36" spans="1:9" x14ac:dyDescent="0.25">
      <c r="A36" s="51">
        <v>8</v>
      </c>
      <c r="B36" s="51"/>
      <c r="C36" s="50" t="e" cm="1" vm="2">
        <f t="array" aca="1" ref="C36" ca="1">IFERROR(TRANSPOSE(
    _xlfn.LET(
        _xlpm.s,B36,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6" s="51"/>
      <c r="E36" s="51"/>
      <c r="F36" s="50" t="str">
        <f t="shared" ca="1" si="10"/>
        <v/>
      </c>
      <c r="G36" s="51" t="str">
        <f t="shared" ca="1" si="11"/>
        <v/>
      </c>
      <c r="H36" s="51" t="str">
        <f t="shared" ca="1" si="12"/>
        <v/>
      </c>
      <c r="I36" s="71" t="str">
        <f ca="1">IF(COUNTIF(C36:E36,Instructions!$P$11)=3,"Not Detected",IF(COUNTA(C36:E36)=1,"",10^(($F36-$C$12)/$C$11)))</f>
        <v/>
      </c>
    </row>
    <row r="37" spans="1:9" x14ac:dyDescent="0.25">
      <c r="A37" s="60">
        <v>9</v>
      </c>
      <c r="B37" s="60"/>
      <c r="C37" s="59" t="e" cm="1" vm="2">
        <f t="array" aca="1" ref="C37" ca="1">IFERROR(TRANSPOSE(
    _xlfn.LET(
        _xlpm.s,B37,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7" s="60"/>
      <c r="E37" s="60"/>
      <c r="F37" s="59" t="str">
        <f t="shared" ca="1" si="10"/>
        <v/>
      </c>
      <c r="G37" s="60" t="str">
        <f t="shared" ca="1" si="11"/>
        <v/>
      </c>
      <c r="H37" s="60" t="str">
        <f t="shared" ca="1" si="12"/>
        <v/>
      </c>
      <c r="I37" s="69" t="str">
        <f ca="1">IF(COUNTIF(C37:E37,Instructions!$P$11)=3,"Not Detected",IF(COUNTA(C37:E37)=1,"",10^(($F37-$C$12)/$C$11)))</f>
        <v/>
      </c>
    </row>
    <row r="38" spans="1:9" x14ac:dyDescent="0.25">
      <c r="A38" s="45">
        <v>10</v>
      </c>
      <c r="C38" s="48" t="e" cm="1" vm="2">
        <f t="array" aca="1" ref="C38" ca="1">IFERROR(TRANSPOSE(
    _xlfn.LET(
        _xlpm.s,B38,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38" s="48" t="str">
        <f t="shared" ca="1" si="10"/>
        <v/>
      </c>
      <c r="G38" s="45" t="str">
        <f t="shared" ca="1" si="11"/>
        <v/>
      </c>
      <c r="H38" s="45" t="str">
        <f t="shared" ca="1" si="12"/>
        <v/>
      </c>
      <c r="I38" s="70" t="str">
        <f ca="1">IF(COUNTIF(C38:E38,Instructions!$P$11)=3,"Not Detected",IF(COUNTA(C38:E38)=1,"",10^(($F38-$C$12)/$C$11)))</f>
        <v/>
      </c>
    </row>
    <row r="39" spans="1:9" x14ac:dyDescent="0.25">
      <c r="A39" s="60">
        <v>11</v>
      </c>
      <c r="B39" s="60"/>
      <c r="C39" s="59" t="e" cm="1" vm="2">
        <f t="array" aca="1" ref="C39" ca="1">IFERROR(TRANSPOSE(
    _xlfn.LET(
        _xlpm.s,B39,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39" s="60"/>
      <c r="E39" s="60"/>
      <c r="F39" s="59" t="str">
        <f t="shared" ca="1" si="10"/>
        <v/>
      </c>
      <c r="G39" s="60" t="str">
        <f t="shared" ca="1" si="11"/>
        <v/>
      </c>
      <c r="H39" s="60" t="str">
        <f t="shared" ca="1" si="12"/>
        <v/>
      </c>
      <c r="I39" s="70" t="str">
        <f ca="1">IF(COUNTIF(C39:E39,Instructions!$P$11)=3,"Not Detected",IF(COUNTA(C39:E39)=1,"",10^(($F39-$C$12)/$C$11)))</f>
        <v/>
      </c>
    </row>
    <row r="40" spans="1:9" x14ac:dyDescent="0.25">
      <c r="A40" s="45">
        <v>12</v>
      </c>
      <c r="C40" s="48" t="e" cm="1" vm="2">
        <f t="array" aca="1" ref="C40" ca="1">IFERROR(TRANSPOSE(
    _xlfn.LET(
        _xlpm.s,B40,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40" s="48" t="str">
        <f t="shared" ca="1" si="10"/>
        <v/>
      </c>
      <c r="G40" s="45" t="str">
        <f t="shared" ca="1" si="11"/>
        <v/>
      </c>
      <c r="H40" s="45" t="str">
        <f t="shared" ca="1" si="12"/>
        <v/>
      </c>
      <c r="I40" s="70" t="str">
        <f ca="1">IF(COUNTIF(C40:E40,Instructions!$P$11)=3,"Not Detected",IF(COUNTA(C40:E40)=1,"",10^(($F40-$C$12)/$C$11)))</f>
        <v/>
      </c>
    </row>
    <row r="41" spans="1:9" x14ac:dyDescent="0.25">
      <c r="A41" s="60">
        <v>13</v>
      </c>
      <c r="B41" s="60"/>
      <c r="C41" s="59" t="e" cm="1" vm="2">
        <f t="array" aca="1" ref="C41" ca="1">IFERROR(TRANSPOSE(
    _xlfn.LET(
        _xlpm.s,B41,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1" s="60"/>
      <c r="E41" s="60"/>
      <c r="F41" s="59" t="str">
        <f t="shared" ca="1" si="10"/>
        <v/>
      </c>
      <c r="G41" s="60" t="str">
        <f t="shared" ca="1" si="11"/>
        <v/>
      </c>
      <c r="H41" s="60" t="str">
        <f t="shared" ca="1" si="12"/>
        <v/>
      </c>
      <c r="I41" s="70" t="str">
        <f ca="1">IF(COUNTIF(C41:E41,Instructions!$P$11)=3,"Not Detected",IF(COUNTA(C41:E41)=1,"",10^(($F41-$C$12)/$C$11)))</f>
        <v/>
      </c>
    </row>
    <row r="42" spans="1:9" x14ac:dyDescent="0.25">
      <c r="A42" s="45">
        <v>14</v>
      </c>
      <c r="C42" s="48" t="e" cm="1" vm="2">
        <f t="array" aca="1" ref="C42" ca="1">IFERROR(TRANSPOSE(
    _xlfn.LET(
        _xlpm.s,B42,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42" s="48" t="str">
        <f t="shared" ca="1" si="10"/>
        <v/>
      </c>
      <c r="G42" s="45" t="str">
        <f t="shared" ca="1" si="11"/>
        <v/>
      </c>
      <c r="H42" s="45" t="str">
        <f t="shared" ca="1" si="12"/>
        <v/>
      </c>
      <c r="I42" s="70" t="str">
        <f ca="1">IF(COUNTIF(C42:E42,Instructions!$P$11)=3,"Not Detected",IF(COUNTA(C42:E42)=1,"",10^(($F42-$C$12)/$C$11)))</f>
        <v/>
      </c>
    </row>
    <row r="43" spans="1:9" x14ac:dyDescent="0.25">
      <c r="A43" s="60">
        <v>15</v>
      </c>
      <c r="B43" s="60"/>
      <c r="C43" s="59" t="e" cm="1" vm="2">
        <f t="array" aca="1" ref="C43" ca="1">IFERROR(TRANSPOSE(
    _xlfn.LET(
        _xlpm.s,B43,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3" s="60"/>
      <c r="E43" s="60"/>
      <c r="F43" s="59" t="str">
        <f t="shared" ca="1" si="10"/>
        <v/>
      </c>
      <c r="G43" s="60" t="str">
        <f t="shared" ca="1" si="11"/>
        <v/>
      </c>
      <c r="H43" s="60" t="str">
        <f t="shared" ca="1" si="12"/>
        <v/>
      </c>
      <c r="I43" s="70" t="str">
        <f ca="1">IF(COUNTIF(C43:E43,Instructions!$P$11)=3,"Not Detected",IF(COUNTA(C43:E43)=1,"",10^(($F43-$C$12)/$C$11)))</f>
        <v/>
      </c>
    </row>
    <row r="44" spans="1:9" x14ac:dyDescent="0.25">
      <c r="A44" s="51">
        <v>16</v>
      </c>
      <c r="B44" s="51"/>
      <c r="C44" s="50" t="e" cm="1" vm="2">
        <f t="array" aca="1" ref="C44" ca="1">IFERROR(TRANSPOSE(
    _xlfn.LET(
        _xlpm.s,B44,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4" s="51"/>
      <c r="E44" s="51"/>
      <c r="F44" s="50" t="str">
        <f t="shared" ca="1" si="10"/>
        <v/>
      </c>
      <c r="G44" s="51" t="str">
        <f t="shared" ca="1" si="11"/>
        <v/>
      </c>
      <c r="H44" s="51" t="str">
        <f t="shared" ca="1" si="12"/>
        <v/>
      </c>
      <c r="I44" s="71" t="str">
        <f ca="1">IF(COUNTIF(C44:E44,Instructions!$P$11)=3,"Not Detected",IF(COUNTA(C44:E44)=1,"",10^(($F44-$C$12)/$C$11)))</f>
        <v/>
      </c>
    </row>
    <row r="45" spans="1:9" x14ac:dyDescent="0.25">
      <c r="A45" s="60">
        <v>17</v>
      </c>
      <c r="B45" s="60"/>
      <c r="C45" s="59" t="e" cm="1" vm="2">
        <f t="array" aca="1" ref="C45" ca="1">IFERROR(TRANSPOSE(
    _xlfn.LET(
        _xlpm.s,B45,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5" s="60"/>
      <c r="E45" s="60"/>
      <c r="F45" s="59" t="str">
        <f t="shared" ca="1" si="10"/>
        <v/>
      </c>
      <c r="G45" s="60" t="str">
        <f t="shared" ca="1" si="11"/>
        <v/>
      </c>
      <c r="H45" s="60" t="str">
        <f t="shared" ca="1" si="12"/>
        <v/>
      </c>
      <c r="I45" s="69" t="str">
        <f ca="1">IF(COUNTIF(C45:E45,Instructions!$P$11)=3,"Not Detected",IF(COUNTA(C45:E45)=1,"",10^(($F45-$C$12)/$C$11)))</f>
        <v/>
      </c>
    </row>
    <row r="46" spans="1:9" x14ac:dyDescent="0.25">
      <c r="A46" s="45">
        <v>18</v>
      </c>
      <c r="C46" s="48" t="e" cm="1" vm="2">
        <f t="array" aca="1" ref="C46" ca="1">IFERROR(TRANSPOSE(
    _xlfn.LET(
        _xlpm.s,B46,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46" s="48" t="str">
        <f t="shared" ca="1" si="10"/>
        <v/>
      </c>
      <c r="G46" s="45" t="str">
        <f t="shared" ca="1" si="11"/>
        <v/>
      </c>
      <c r="H46" s="45" t="str">
        <f t="shared" ca="1" si="12"/>
        <v/>
      </c>
      <c r="I46" s="70" t="str">
        <f ca="1">IF(COUNTIF(C46:E46,Instructions!$P$11)=3,"Not Detected",IF(COUNTA(C46:E46)=1,"",10^(($F46-$C$12)/$C$11)))</f>
        <v/>
      </c>
    </row>
    <row r="47" spans="1:9" x14ac:dyDescent="0.25">
      <c r="A47" s="60">
        <v>19</v>
      </c>
      <c r="B47" s="60"/>
      <c r="C47" s="59" t="e" cm="1" vm="2">
        <f t="array" aca="1" ref="C47" ca="1">IFERROR(TRANSPOSE(
    _xlfn.LET(
        _xlpm.s,B47,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7" s="60"/>
      <c r="E47" s="60"/>
      <c r="F47" s="59" t="str">
        <f t="shared" ca="1" si="10"/>
        <v/>
      </c>
      <c r="G47" s="60" t="str">
        <f t="shared" ca="1" si="11"/>
        <v/>
      </c>
      <c r="H47" s="60" t="str">
        <f t="shared" ca="1" si="12"/>
        <v/>
      </c>
      <c r="I47" s="70" t="str">
        <f ca="1">IF(COUNTIF(C47:E47,Instructions!$P$11)=3,"Not Detected",IF(COUNTA(C47:E47)=1,"",10^(($F47-$C$12)/$C$11)))</f>
        <v/>
      </c>
    </row>
    <row r="48" spans="1:9" x14ac:dyDescent="0.25">
      <c r="A48" s="45">
        <v>20</v>
      </c>
      <c r="C48" s="48" t="e" cm="1" vm="2">
        <f t="array" aca="1" ref="C48" ca="1">IFERROR(TRANSPOSE(
    _xlfn.LET(
        _xlpm.s,B48,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48" s="48" t="str">
        <f t="shared" ca="1" si="10"/>
        <v/>
      </c>
      <c r="G48" s="45" t="str">
        <f t="shared" ca="1" si="11"/>
        <v/>
      </c>
      <c r="H48" s="45" t="str">
        <f t="shared" ca="1" si="12"/>
        <v/>
      </c>
      <c r="I48" s="70" t="str">
        <f ca="1">IF(COUNTIF(C48:E48,Instructions!$P$11)=3,"Not Detected",IF(COUNTA(C48:E48)=1,"",10^(($F48-$C$12)/$C$11)))</f>
        <v/>
      </c>
    </row>
    <row r="49" spans="1:9" x14ac:dyDescent="0.25">
      <c r="A49" s="60">
        <v>21</v>
      </c>
      <c r="B49" s="60"/>
      <c r="C49" s="59" t="e" cm="1" vm="2">
        <f t="array" aca="1" ref="C49" ca="1">IFERROR(TRANSPOSE(
    _xlfn.LET(
        _xlpm.s,B49,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49" s="60"/>
      <c r="E49" s="60"/>
      <c r="F49" s="59" t="str">
        <f t="shared" ca="1" si="10"/>
        <v/>
      </c>
      <c r="G49" s="60" t="str">
        <f t="shared" ca="1" si="11"/>
        <v/>
      </c>
      <c r="H49" s="60" t="str">
        <f t="shared" ca="1" si="12"/>
        <v/>
      </c>
      <c r="I49" s="70" t="str">
        <f ca="1">IF(COUNTIF(C49:E49,Instructions!$P$11)=3,"Not Detected",IF(COUNTA(C49:E49)=1,"",10^(($F49-$C$12)/$C$11)))</f>
        <v/>
      </c>
    </row>
    <row r="50" spans="1:9" x14ac:dyDescent="0.25">
      <c r="A50" s="45">
        <v>22</v>
      </c>
      <c r="C50" s="48" t="e" cm="1" vm="2">
        <f t="array" aca="1" ref="C50" ca="1">IFERROR(TRANSPOSE(
    _xlfn.LET(
        _xlpm.s,B50,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F50" s="48" t="str">
        <f t="shared" ca="1" si="10"/>
        <v/>
      </c>
      <c r="G50" s="45" t="str">
        <f t="shared" ca="1" si="11"/>
        <v/>
      </c>
      <c r="H50" s="45" t="str">
        <f t="shared" ca="1" si="12"/>
        <v/>
      </c>
      <c r="I50" s="70" t="str">
        <f ca="1">IF(COUNTIF(C50:E50,Instructions!$P$11)=3,"Not Detected",IF(COUNTA(C50:E50)=1,"",10^(($F50-$C$12)/$C$11)))</f>
        <v/>
      </c>
    </row>
    <row r="51" spans="1:9" x14ac:dyDescent="0.25">
      <c r="A51" s="60">
        <v>23</v>
      </c>
      <c r="B51" s="60"/>
      <c r="C51" s="59" t="e" cm="1" vm="2">
        <f t="array" aca="1" ref="C51" ca="1">IFERROR(TRANSPOSE(
    _xlfn.LET(
        _xlpm.s,B51,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51" s="60"/>
      <c r="E51" s="60"/>
      <c r="F51" s="59" t="str">
        <f t="shared" ca="1" si="10"/>
        <v/>
      </c>
      <c r="G51" s="60" t="str">
        <f t="shared" ca="1" si="11"/>
        <v/>
      </c>
      <c r="H51" s="60" t="str">
        <f t="shared" ca="1" si="12"/>
        <v/>
      </c>
      <c r="I51" s="70" t="str">
        <f ca="1">IF(COUNTIF(C51:E51,Instructions!$P$11)=3,"Not Detected",IF(COUNTA(C51:E51)=1,"",10^(($F51-$C$12)/$C$11)))</f>
        <v/>
      </c>
    </row>
    <row r="52" spans="1:9" x14ac:dyDescent="0.25">
      <c r="A52" s="51">
        <v>24</v>
      </c>
      <c r="B52" s="51"/>
      <c r="C52" s="50" t="e" cm="1" vm="2">
        <f t="array" aca="1" ref="C52" ca="1">IFERROR(TRANSPOSE(
    _xlfn.LET(
        _xlpm.s,B52,
        _xlpm.rng,'Data Review'!$D$3:$O$34,
        _xlpm.nRows,ROWS(_xlpm.rng),
        _xlpm.nCols,COLUMNS(_xlpm.rng),
        _xlpm.seq,_xlfn.SEQUENCE(_xlpm.nRows),
        _xlpm.sampleRows,_xlfn._xlws.FILTER(_xlpm.seq,MOD(_xlpm.seq-1,4)=0),
        _xlpm.vals,
        _xlfn.DROP(_xlfn.REDUCE("",_xlpm.sampleRows,_xlfn.LAMBDA(_xlpm.acc,_xlpm.r,
            _xlfn.LET(
                _xlpm.sampleRow,INDEX(_xlpm.rng,_xlpm.r,0),
                _xlpm.bhkRow,INDEX(_xlpm.rng,_xlpm.r+1,0),
                _xlpm.resultRow,INDEX(_xlpm.rng,_xlpm.r+3,0),
                _xlpm.hits,_xlfn._xlws.FILTER(_xlfn.SEQUENCE(,_xlpm.nCols),_xlpm.sampleRow=_xlpm.s,""),
                _xlpm.out,IF(_xlpm.hits="","",_xlfn.MAP(_xlpm.hits,_xlfn.LAMBDA(_xlpm.c,
                    IF(INDEX(_xlpm.resultRow,_xlpm.c)="INVALID","INVALID",INDEX(_xlpm.bhkRow,_xlpm.c))
                ))),
                _xlfn.VSTACK(_xlpm.acc,_xlfn.TOCOL(_xlpm.out,1))
            )
        )),1),
        _xlfn._xlws.FILTER(_xlpm.vals,_xlpm.vals&lt;&gt;"")
    )
),"")</f>
        <v>#VALUE!</v>
      </c>
      <c r="D52" s="51"/>
      <c r="E52" s="51"/>
      <c r="F52" s="50" t="str">
        <f t="shared" ca="1" si="10"/>
        <v/>
      </c>
      <c r="G52" s="51" t="str">
        <f t="shared" ca="1" si="11"/>
        <v/>
      </c>
      <c r="H52" s="51" t="str">
        <f t="shared" ca="1" si="12"/>
        <v/>
      </c>
      <c r="I52" s="72" t="str">
        <f ca="1">IF(COUNTIF(C52:E52,Instructions!$P$11)=3,"Not Detected",IF(COUNTA(C52:E52)=1,"",10^(($F52-$C$12)/$C$11)))</f>
        <v/>
      </c>
    </row>
  </sheetData>
  <sheetProtection algorithmName="SHA-512" hashValue="Y8xv6K3hdw/YzEYa8+aCic8CwilUBIZdRBeg1duZCiRhQZQgcfJxxOMrfG2fy6L0vWXEjizhy+5YNJ4A9G3Xig==" saltValue="5G26PCBStx/m8GOWtjiX+A==" spinCount="100000" sheet="1" objects="1" scenarios="1"/>
  <mergeCells count="11">
    <mergeCell ref="A1:H1"/>
    <mergeCell ref="A11:B11"/>
    <mergeCell ref="A12:B12"/>
    <mergeCell ref="A13:B13"/>
    <mergeCell ref="A27:I27"/>
    <mergeCell ref="A14:B14"/>
    <mergeCell ref="C11:H11"/>
    <mergeCell ref="C12:H12"/>
    <mergeCell ref="C13:H13"/>
    <mergeCell ref="C14:H14"/>
    <mergeCell ref="A17:J17"/>
  </mergeCells>
  <phoneticPr fontId="18" type="noConversion"/>
  <conditionalFormatting sqref="C3:E10 C29:E52">
    <cfRule type="containsText" dxfId="3" priority="5" operator="containsText" text="INVALID">
      <formula>NOT(ISERROR(SEARCH("INVALID",C3)))</formula>
    </cfRule>
  </conditionalFormatting>
  <conditionalFormatting sqref="C19:E24">
    <cfRule type="containsText" dxfId="2" priority="3" operator="containsText" text="INVALID">
      <formula>NOT(ISERROR(SEARCH("INVALID",C19)))</formula>
    </cfRule>
  </conditionalFormatting>
  <conditionalFormatting sqref="I29:I52">
    <cfRule type="containsText" dxfId="1" priority="4" operator="containsText" text="Not Detected">
      <formula>NOT(ISERROR(SEARCH("Not Detected",I29)))</formula>
    </cfRule>
  </conditionalFormatting>
  <conditionalFormatting sqref="I19:J24">
    <cfRule type="containsText" dxfId="0" priority="1" operator="containsText" text="Not Detected">
      <formula>NOT(ISERROR(SEARCH("Not Detected",I19)))</formula>
    </cfRule>
  </conditionalFormatting>
  <dataValidations count="1">
    <dataValidation type="whole" allowBlank="1" showInputMessage="1" showErrorMessage="1" sqref="A3:A10 A19:A24" xr:uid="{FAD5D623-7D12-49F8-9466-376DC10295B5}">
      <formula1>0</formula1>
      <formula2>1000000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Raw Data Import</vt:lpstr>
      <vt:lpstr>Data Review</vt:lpstr>
      <vt:lpstr>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blake anderson</dc:creator>
  <cp:lastModifiedBy>Diana Bechtel, PhD</cp:lastModifiedBy>
  <dcterms:created xsi:type="dcterms:W3CDTF">2026-03-26T17:00:28Z</dcterms:created>
  <dcterms:modified xsi:type="dcterms:W3CDTF">2026-04-07T13:52:49Z</dcterms:modified>
</cp:coreProperties>
</file>