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G:\GMP Production\ATP Quantification Assays\QC\"/>
    </mc:Choice>
  </mc:AlternateContent>
  <xr:revisionPtr revIDLastSave="0" documentId="13_ncr:1_{0EBDF3AE-2B87-490A-AEFE-5BAACEF92FDD}" xr6:coauthVersionLast="47" xr6:coauthVersionMax="47" xr10:uidLastSave="{00000000-0000-0000-0000-000000000000}"/>
  <bookViews>
    <workbookView xWindow="1755" yWindow="1335" windowWidth="27045" windowHeight="14145" xr2:uid="{A4B75C51-93C9-4D74-8B07-A684526F247E}"/>
  </bookViews>
  <sheets>
    <sheet name="Instructions" sheetId="2" r:id="rId1"/>
    <sheet name="Analysis - 2 replicates" sheetId="4" r:id="rId2"/>
    <sheet name="Analysis - 3 replicates" sheetId="3" r:id="rId3"/>
  </sheets>
  <definedNames>
    <definedName name="_Hlk8312475" localSheetId="0">Instructions!$B$9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8" i="4" l="1"/>
  <c r="D85" i="4"/>
  <c r="D84" i="4"/>
  <c r="D83" i="4"/>
  <c r="D82" i="4"/>
  <c r="D81" i="4"/>
  <c r="D80" i="4"/>
  <c r="D79" i="4"/>
  <c r="D77" i="4"/>
  <c r="D76" i="4"/>
  <c r="D75" i="4"/>
  <c r="D74" i="4"/>
  <c r="D73" i="4"/>
  <c r="D72" i="4"/>
  <c r="D71" i="4"/>
  <c r="D70" i="4"/>
  <c r="D69" i="4"/>
  <c r="D68" i="4"/>
  <c r="D67" i="4"/>
  <c r="D66" i="4"/>
  <c r="D65" i="4"/>
  <c r="D64" i="4"/>
  <c r="D63" i="4"/>
  <c r="D62" i="4"/>
  <c r="D61" i="4"/>
  <c r="D60" i="4"/>
  <c r="D59" i="4"/>
  <c r="D58" i="4"/>
  <c r="D57" i="4"/>
  <c r="D56" i="4"/>
  <c r="D55" i="4"/>
  <c r="D54" i="4"/>
  <c r="D47" i="4"/>
  <c r="D48" i="4"/>
  <c r="D49" i="4"/>
  <c r="D50" i="4"/>
  <c r="D51" i="4"/>
  <c r="D52" i="4"/>
  <c r="D53" i="4"/>
  <c r="D46" i="4"/>
  <c r="A78" i="4"/>
  <c r="A85" i="4"/>
  <c r="A84" i="4"/>
  <c r="A83" i="4"/>
  <c r="A82" i="4"/>
  <c r="A81" i="4"/>
  <c r="A80" i="4"/>
  <c r="A79" i="4"/>
  <c r="A77" i="4"/>
  <c r="A76" i="4"/>
  <c r="A75" i="4"/>
  <c r="A74" i="4"/>
  <c r="A73" i="4"/>
  <c r="A72" i="4"/>
  <c r="A71" i="4"/>
  <c r="A70" i="4"/>
  <c r="A69" i="4"/>
  <c r="A68" i="4"/>
  <c r="A67" i="4"/>
  <c r="A66" i="4"/>
  <c r="A65" i="4"/>
  <c r="A64" i="4"/>
  <c r="A63" i="4"/>
  <c r="A62" i="4"/>
  <c r="A61" i="4"/>
  <c r="A60" i="4"/>
  <c r="A59" i="4"/>
  <c r="A58" i="4"/>
  <c r="A57" i="4"/>
  <c r="A56" i="4"/>
  <c r="A55" i="4"/>
  <c r="A54" i="4"/>
  <c r="A46" i="4"/>
  <c r="B78" i="4"/>
  <c r="B54" i="4"/>
  <c r="B85" i="4"/>
  <c r="B84" i="4"/>
  <c r="B83" i="4"/>
  <c r="B82" i="4"/>
  <c r="B81" i="4"/>
  <c r="B80" i="4"/>
  <c r="B79" i="4"/>
  <c r="B77" i="4"/>
  <c r="B76" i="4"/>
  <c r="B75" i="4"/>
  <c r="B74" i="4"/>
  <c r="B73" i="4"/>
  <c r="B72" i="4"/>
  <c r="B71" i="4"/>
  <c r="B70" i="4"/>
  <c r="B69" i="4"/>
  <c r="B68" i="4"/>
  <c r="B67" i="4"/>
  <c r="B66" i="4"/>
  <c r="B65" i="4"/>
  <c r="B64" i="4"/>
  <c r="B63" i="4"/>
  <c r="B62" i="4"/>
  <c r="B61" i="4"/>
  <c r="B60" i="4"/>
  <c r="B59" i="4"/>
  <c r="B58" i="4"/>
  <c r="B57" i="4"/>
  <c r="B56" i="4"/>
  <c r="B55" i="4"/>
  <c r="B47" i="4"/>
  <c r="B48" i="4"/>
  <c r="B49" i="4"/>
  <c r="B50" i="4"/>
  <c r="B51" i="4"/>
  <c r="B52" i="4"/>
  <c r="B53" i="4"/>
  <c r="B46" i="4"/>
  <c r="E4" i="4"/>
  <c r="D4" i="4"/>
  <c r="I4" i="4" s="1"/>
  <c r="A53" i="4"/>
  <c r="A52" i="4"/>
  <c r="A51" i="4"/>
  <c r="A50" i="4"/>
  <c r="A49" i="4"/>
  <c r="A48" i="4"/>
  <c r="A47" i="4"/>
  <c r="E11" i="4"/>
  <c r="D11" i="4"/>
  <c r="K11" i="4" s="1"/>
  <c r="E10" i="4"/>
  <c r="D10" i="4"/>
  <c r="E9" i="4"/>
  <c r="D9" i="4"/>
  <c r="E8" i="4"/>
  <c r="D8" i="4"/>
  <c r="E7" i="4"/>
  <c r="D7" i="4"/>
  <c r="K7" i="4" s="1"/>
  <c r="E6" i="4"/>
  <c r="D6" i="4"/>
  <c r="E5" i="4"/>
  <c r="D5" i="4"/>
  <c r="F48" i="3"/>
  <c r="F64" i="3"/>
  <c r="B69" i="3"/>
  <c r="B63" i="3"/>
  <c r="D63" i="3"/>
  <c r="B64" i="3"/>
  <c r="D64" i="3"/>
  <c r="B65" i="3"/>
  <c r="D65" i="3"/>
  <c r="B66" i="3"/>
  <c r="F66" i="3" s="1"/>
  <c r="D66" i="3"/>
  <c r="B67" i="3"/>
  <c r="D67" i="3"/>
  <c r="B68" i="3"/>
  <c r="D68" i="3"/>
  <c r="D69" i="3"/>
  <c r="D62" i="3"/>
  <c r="B62" i="3"/>
  <c r="F62" i="3" s="1"/>
  <c r="D55" i="3"/>
  <c r="D56" i="3"/>
  <c r="D57" i="3"/>
  <c r="D58" i="3"/>
  <c r="D59" i="3"/>
  <c r="D60" i="3"/>
  <c r="D61" i="3"/>
  <c r="D54" i="3"/>
  <c r="B55" i="3"/>
  <c r="B56" i="3"/>
  <c r="F56" i="3" s="1"/>
  <c r="B57" i="3"/>
  <c r="B58" i="3"/>
  <c r="F58" i="3" s="1"/>
  <c r="B59" i="3"/>
  <c r="B60" i="3"/>
  <c r="B61" i="3"/>
  <c r="B54" i="3"/>
  <c r="F54" i="3" s="1"/>
  <c r="D46" i="3"/>
  <c r="B47" i="3"/>
  <c r="D47" i="3"/>
  <c r="B48" i="3"/>
  <c r="D48" i="3"/>
  <c r="B49" i="3"/>
  <c r="D49" i="3"/>
  <c r="B50" i="3"/>
  <c r="F50" i="3" s="1"/>
  <c r="D50" i="3"/>
  <c r="B51" i="3"/>
  <c r="D51" i="3"/>
  <c r="B52" i="3"/>
  <c r="D52" i="3"/>
  <c r="B53" i="3"/>
  <c r="D53" i="3"/>
  <c r="B46" i="3"/>
  <c r="F46" i="3" s="1"/>
  <c r="A69" i="3"/>
  <c r="A68" i="3"/>
  <c r="A67" i="3"/>
  <c r="A66" i="3"/>
  <c r="A65" i="3"/>
  <c r="A64" i="3"/>
  <c r="A63" i="3"/>
  <c r="A62" i="3"/>
  <c r="A61" i="3"/>
  <c r="A60" i="3"/>
  <c r="A59" i="3"/>
  <c r="A58" i="3"/>
  <c r="A57" i="3"/>
  <c r="A56" i="3"/>
  <c r="A55" i="3"/>
  <c r="A54" i="3"/>
  <c r="A47" i="3"/>
  <c r="A48" i="3"/>
  <c r="A49" i="3"/>
  <c r="A50" i="3"/>
  <c r="A51" i="3"/>
  <c r="A52" i="3"/>
  <c r="A53" i="3"/>
  <c r="A46" i="3"/>
  <c r="E5" i="3"/>
  <c r="F5" i="3"/>
  <c r="E6" i="3"/>
  <c r="F6" i="3"/>
  <c r="E7" i="3"/>
  <c r="F7" i="3"/>
  <c r="E8" i="3"/>
  <c r="F8" i="3"/>
  <c r="E9" i="3"/>
  <c r="F9" i="3"/>
  <c r="E10" i="3"/>
  <c r="F10" i="3"/>
  <c r="E11" i="3"/>
  <c r="F47" i="3" s="1"/>
  <c r="F11" i="3"/>
  <c r="F4" i="3"/>
  <c r="E4" i="3"/>
  <c r="I5" i="4" l="1"/>
  <c r="I6" i="4" s="1"/>
  <c r="I7" i="4" s="1"/>
  <c r="I8" i="4" s="1"/>
  <c r="I9" i="4" s="1"/>
  <c r="I10" i="4" s="1"/>
  <c r="F69" i="3"/>
  <c r="H69" i="3" s="1"/>
  <c r="F61" i="3"/>
  <c r="H61" i="3" s="1"/>
  <c r="F53" i="3"/>
  <c r="F68" i="3"/>
  <c r="H68" i="3" s="1"/>
  <c r="F60" i="3"/>
  <c r="F52" i="3"/>
  <c r="F67" i="3"/>
  <c r="F59" i="3"/>
  <c r="F51" i="3"/>
  <c r="F65" i="3"/>
  <c r="F57" i="3"/>
  <c r="F49" i="3"/>
  <c r="F63" i="3"/>
  <c r="F55" i="3"/>
  <c r="F4" i="4"/>
  <c r="F85" i="4"/>
  <c r="H85" i="4" s="1"/>
  <c r="F77" i="4"/>
  <c r="H77" i="4" s="1"/>
  <c r="F69" i="4"/>
  <c r="H69" i="4" s="1"/>
  <c r="F61" i="4"/>
  <c r="H61" i="4" s="1"/>
  <c r="F76" i="4"/>
  <c r="H76" i="4" s="1"/>
  <c r="F60" i="4"/>
  <c r="F83" i="4"/>
  <c r="F75" i="4"/>
  <c r="F67" i="4"/>
  <c r="F59" i="4"/>
  <c r="F82" i="4"/>
  <c r="F74" i="4"/>
  <c r="F66" i="4"/>
  <c r="F58" i="4"/>
  <c r="F68" i="4"/>
  <c r="F81" i="4"/>
  <c r="F73" i="4"/>
  <c r="F65" i="4"/>
  <c r="F57" i="4"/>
  <c r="F84" i="4"/>
  <c r="H84" i="4" s="1"/>
  <c r="F46" i="4"/>
  <c r="F80" i="4"/>
  <c r="F72" i="4"/>
  <c r="F64" i="4"/>
  <c r="F56" i="4"/>
  <c r="F47" i="4"/>
  <c r="F79" i="4"/>
  <c r="F71" i="4"/>
  <c r="F63" i="4"/>
  <c r="F55" i="4"/>
  <c r="F48" i="4"/>
  <c r="F78" i="4"/>
  <c r="F70" i="4"/>
  <c r="F62" i="4"/>
  <c r="F54" i="4"/>
  <c r="F6" i="4"/>
  <c r="F10" i="4"/>
  <c r="K4" i="4"/>
  <c r="K5" i="4"/>
  <c r="F11" i="4"/>
  <c r="K8" i="4"/>
  <c r="K10" i="4"/>
  <c r="F7" i="4"/>
  <c r="F50" i="4"/>
  <c r="F5" i="4"/>
  <c r="F8" i="4"/>
  <c r="K6" i="4"/>
  <c r="F51" i="4"/>
  <c r="F49" i="4"/>
  <c r="F52" i="4"/>
  <c r="F9" i="4"/>
  <c r="K9" i="4"/>
  <c r="F53" i="4"/>
  <c r="H53" i="4" s="1"/>
  <c r="K11" i="3"/>
  <c r="K5" i="3"/>
  <c r="K4" i="3"/>
  <c r="G11" i="3"/>
  <c r="H53" i="3"/>
  <c r="I4" i="3"/>
  <c r="I5" i="3" s="1"/>
  <c r="I6" i="3" s="1"/>
  <c r="I7" i="3" s="1"/>
  <c r="I8" i="3" s="1"/>
  <c r="I9" i="3" s="1"/>
  <c r="I10" i="3" s="1"/>
  <c r="K8" i="3"/>
  <c r="K9" i="3"/>
  <c r="K6" i="3"/>
  <c r="K7" i="3"/>
  <c r="K10" i="3"/>
  <c r="G9" i="3"/>
  <c r="G5" i="3"/>
  <c r="G7" i="3"/>
  <c r="G6" i="3"/>
  <c r="G8" i="3"/>
  <c r="G4" i="3"/>
  <c r="G10" i="3"/>
  <c r="K13" i="3" l="1" a="1"/>
  <c r="K13" i="3" s="1"/>
  <c r="H49" i="3" s="1"/>
  <c r="K12" i="3" a="1"/>
  <c r="K12" i="3" s="1"/>
  <c r="K14" i="3" a="1"/>
  <c r="K14" i="3" s="1"/>
  <c r="K13" i="4" l="1" a="1"/>
  <c r="K13" i="4" s="1"/>
  <c r="K14" i="4" a="1"/>
  <c r="K14" i="4" s="1"/>
  <c r="K12" i="4" a="1"/>
  <c r="K12" i="4" s="1"/>
  <c r="H50" i="4" s="1"/>
  <c r="H62" i="3"/>
  <c r="H54" i="3"/>
  <c r="H64" i="3"/>
  <c r="H47" i="3"/>
  <c r="H59" i="3"/>
  <c r="H50" i="3"/>
  <c r="H60" i="3"/>
  <c r="H56" i="3"/>
  <c r="H51" i="3"/>
  <c r="H55" i="3"/>
  <c r="H65" i="3"/>
  <c r="H46" i="3"/>
  <c r="H52" i="3"/>
  <c r="H67" i="3"/>
  <c r="H48" i="3"/>
  <c r="H66" i="3"/>
  <c r="H57" i="3"/>
  <c r="H63" i="3"/>
  <c r="H58" i="3"/>
  <c r="H75" i="4" l="1"/>
  <c r="H64" i="4"/>
  <c r="H81" i="4"/>
  <c r="H67" i="4"/>
  <c r="H58" i="4"/>
  <c r="H72" i="4"/>
  <c r="H55" i="4"/>
  <c r="H83" i="4"/>
  <c r="H79" i="4"/>
  <c r="H68" i="4"/>
  <c r="H60" i="4"/>
  <c r="H80" i="4"/>
  <c r="H54" i="4"/>
  <c r="H63" i="4"/>
  <c r="H57" i="4"/>
  <c r="H82" i="4"/>
  <c r="H66" i="4"/>
  <c r="H62" i="4"/>
  <c r="H70" i="4"/>
  <c r="H71" i="4"/>
  <c r="H65" i="4"/>
  <c r="H56" i="4"/>
  <c r="H78" i="4"/>
  <c r="H74" i="4"/>
  <c r="H59" i="4"/>
  <c r="H73" i="4"/>
  <c r="H49" i="4"/>
  <c r="H48" i="4"/>
  <c r="H46" i="4"/>
  <c r="H47" i="4"/>
  <c r="H51" i="4"/>
  <c r="H52"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<sst xmlns="http://schemas.openxmlformats.org/spreadsheetml/2006/main" count="151" uniqueCount="74">
  <si>
    <t>A</t>
  </si>
  <si>
    <t>B</t>
  </si>
  <si>
    <t>C</t>
  </si>
  <si>
    <t>D</t>
  </si>
  <si>
    <t>E</t>
  </si>
  <si>
    <t>F</t>
  </si>
  <si>
    <t>G</t>
  </si>
  <si>
    <t>H</t>
  </si>
  <si>
    <t>Slope</t>
  </si>
  <si>
    <t>Intercept</t>
  </si>
  <si>
    <t>NA-ATP Analysis Tool</t>
  </si>
  <si>
    <t>Average</t>
  </si>
  <si>
    <t>SD</t>
  </si>
  <si>
    <t>CV%</t>
  </si>
  <si>
    <t>ATP (Picomoles)</t>
  </si>
  <si>
    <t>STANDARD CURVE:</t>
  </si>
  <si>
    <t>SAMPLES - Plate Map:</t>
  </si>
  <si>
    <t>SAMPLES - Raw Data:</t>
  </si>
  <si>
    <t>Sample</t>
  </si>
  <si>
    <t>BG Corrected Average</t>
  </si>
  <si>
    <t xml:space="preserve">HOW TO USE THE NA-ATP ANALYSIS TOOL </t>
  </si>
  <si>
    <t>FINAL DATA:</t>
  </si>
  <si>
    <t>Sample 1</t>
  </si>
  <si>
    <t>Sample 2</t>
  </si>
  <si>
    <t>Sample 3</t>
  </si>
  <si>
    <t>Sample 4</t>
  </si>
  <si>
    <t>Sample 5</t>
  </si>
  <si>
    <t>Sample 6</t>
  </si>
  <si>
    <t>Sample 7</t>
  </si>
  <si>
    <t>Sample 8</t>
  </si>
  <si>
    <t>Sample 9</t>
  </si>
  <si>
    <t>Sample 10</t>
  </si>
  <si>
    <t>Sample 11</t>
  </si>
  <si>
    <t>Sample 12</t>
  </si>
  <si>
    <t>Sample 13</t>
  </si>
  <si>
    <t>Sample 14</t>
  </si>
  <si>
    <t>Sample 15</t>
  </si>
  <si>
    <t>Sample 16</t>
  </si>
  <si>
    <t>Sample 17</t>
  </si>
  <si>
    <t>Sample 18</t>
  </si>
  <si>
    <t>Sample 19</t>
  </si>
  <si>
    <t>Sample 20</t>
  </si>
  <si>
    <t>Sample 21</t>
  </si>
  <si>
    <t>Sample 22</t>
  </si>
  <si>
    <t>Sample 23</t>
  </si>
  <si>
    <t>Sample 24</t>
  </si>
  <si>
    <t>Sample 25</t>
  </si>
  <si>
    <t>Sample 26</t>
  </si>
  <si>
    <t>Sample 27</t>
  </si>
  <si>
    <t>Sample 28</t>
  </si>
  <si>
    <t>Sample 29</t>
  </si>
  <si>
    <t>Sample 30</t>
  </si>
  <si>
    <t>Sample 31</t>
  </si>
  <si>
    <t>Sample 32</t>
  </si>
  <si>
    <t>Sample 33</t>
  </si>
  <si>
    <t>Sample 34</t>
  </si>
  <si>
    <t>Sample 35</t>
  </si>
  <si>
    <t>Sample 36</t>
  </si>
  <si>
    <t>Sample 37</t>
  </si>
  <si>
    <t>Sample 38</t>
  </si>
  <si>
    <t>Sample 39</t>
  </si>
  <si>
    <t>Sample 40</t>
  </si>
  <si>
    <t>Replace names with your sample names.</t>
  </si>
  <si>
    <t>Replace names with your sample names</t>
  </si>
  <si>
    <t>Standard 1</t>
  </si>
  <si>
    <t>Standard 2</t>
  </si>
  <si>
    <t>Standard 3</t>
  </si>
  <si>
    <t>Standard 4</t>
  </si>
  <si>
    <t>Standard 5</t>
  </si>
  <si>
    <t>Standard 6</t>
  </si>
  <si>
    <t>Standard 7</t>
  </si>
  <si>
    <t>Blank</t>
  </si>
  <si>
    <r>
      <t>R</t>
    </r>
    <r>
      <rPr>
        <vertAlign val="superscript"/>
        <sz val="11"/>
        <color theme="1"/>
        <rFont val="Arial"/>
        <family val="2"/>
      </rPr>
      <t>2</t>
    </r>
  </si>
  <si>
    <r>
      <t xml:space="preserve">1) </t>
    </r>
    <r>
      <rPr>
        <u/>
        <sz val="14"/>
        <color rgb="FF000000"/>
        <rFont val="Arial"/>
        <family val="2"/>
      </rPr>
      <t>Enter Standard Data</t>
    </r>
    <r>
      <rPr>
        <sz val="14"/>
        <color rgb="FF000000"/>
        <rFont val="Arial"/>
        <family val="2"/>
      </rPr>
      <t xml:space="preserve">: In the section titled “STANDARD CURVE,” copy and paste the raw luminescence values (before background subtraction) for your blank and ATP standards. Enter replicate values horizontally (duplicate or triplicate). Do not subtract background prior to entry. Confirm that the ATP (Picomoles) column matches the concentrations used in your assay and adjust if necessary. Do not include the 0 pmol blank in regression calculations.
2) </t>
    </r>
    <r>
      <rPr>
        <u/>
        <sz val="14"/>
        <color rgb="FF000000"/>
        <rFont val="Arial"/>
        <family val="2"/>
      </rPr>
      <t>Review Standard Precision</t>
    </r>
    <r>
      <rPr>
        <sz val="14"/>
        <color rgb="FF000000"/>
        <rFont val="Arial"/>
        <family val="2"/>
      </rPr>
      <t xml:space="preserve">: After entering standard data, verify the automatically calculated Average, SD, and CV%. For reliable curve performance, standard 1 CV% values should typically be ≤10% (lower concentrations may show higher variability). Confirm that the R² value from the log–log regression is ≥0.95 for optimal performance.
3) </t>
    </r>
    <r>
      <rPr>
        <u/>
        <sz val="14"/>
        <color rgb="FF000000"/>
        <rFont val="Arial"/>
        <family val="2"/>
      </rPr>
      <t>Enter Sample Plate Map</t>
    </r>
    <r>
      <rPr>
        <sz val="14"/>
        <color rgb="FF000000"/>
        <rFont val="Arial"/>
        <family val="2"/>
      </rPr>
      <t xml:space="preserve">: In the “SAMPLES – Plate Map” section, replace placeholder names (e.g., Sample 1) with your sample identifiers. The template assumes unique samples are arranged from top to bottom (rows A–H) and replicates are arranged left to right. Ensure the layout matches your actual plate configuration before entering raw data.
4) </t>
    </r>
    <r>
      <rPr>
        <u/>
        <sz val="14"/>
        <color rgb="FF000000"/>
        <rFont val="Arial"/>
        <family val="2"/>
      </rPr>
      <t>Enter Sample Raw Data</t>
    </r>
    <r>
      <rPr>
        <sz val="14"/>
        <color rgb="FF000000"/>
        <rFont val="Arial"/>
        <family val="2"/>
      </rPr>
      <t xml:space="preserve">: In the “SAMPLES – Raw Data” section, paste raw luminescence values exactly as exported from the plate reader (before background subtraction). Ensure values align correctly with the plate map. Do not modify formula cells.
5) </t>
    </r>
    <r>
      <rPr>
        <u/>
        <sz val="14"/>
        <color rgb="FF000000"/>
        <rFont val="Arial"/>
        <family val="2"/>
      </rPr>
      <t>Review Final Calculated Data</t>
    </r>
    <r>
      <rPr>
        <sz val="14"/>
        <color rgb="FF000000"/>
        <rFont val="Arial"/>
        <family val="2"/>
      </rPr>
      <t xml:space="preserve">: In the “FINAL DATA” section, review the average luminescence and CV% values for each sample; CV% should ideally be ≤ 10% for most samples (values with luminescence near blank may have elevated CV% VALUES). Review calculated ATP (picomoles) for each sample. ATP concentrations are determined by interpolating BG-corrected averages against the log–log regression curve generated from the standards. Samples with signals at or below background will report as 0 pmol.
6) </t>
    </r>
    <r>
      <rPr>
        <u/>
        <sz val="14"/>
        <color rgb="FF000000"/>
        <rFont val="Arial"/>
        <family val="2"/>
      </rPr>
      <t>Quality Check Before Reporting</t>
    </r>
    <r>
      <rPr>
        <sz val="14"/>
        <color rgb="FF000000"/>
        <rFont val="Arial"/>
        <family val="2"/>
      </rPr>
      <t>: Confirm acceptable regression performance (R² ≥0.95), reasonable slope/intercept values, and appropriate standard precision before interpreting sample results. If regression quality is poor, verify data entry and inspect standards for outliers before repeating the assay.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</si>
</sst>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0" x14ac:knownFonts="1">
    <font>
      <sz val="11"/>
      <color theme="1"/>
      <name val="Aptos Narrow"/>
      <family val="2"/>
      <scheme val="minor"/>
    </font>
    <font>
      <b/>
      <sz val="11"/>
      <color rgb="FFFA7D00"/>
      <name val="Aptos Narrow"/>
      <family val="2"/>
      <scheme val="minor"/>
    </font>
    <font>
      <sz val="10"/>
      <color rgb="FF000000"/>
      <name val="Arial"/>
      <family val="2"/>
    </font>
    <font>
      <sz val="8"/>
      <name val="Aptos Narrow"/>
      <family val="2"/>
      <scheme val="minor"/>
    </font>
    <font>
      <sz val="11"/>
      <color theme="1"/>
      <name val="Aptos Narrow"/>
      <family val="2"/>
      <scheme val="minor"/>
    </font>
    <font>
      <sz val="11"/>
      <color rgb="FF3F3F76"/>
      <name val="Aptos Narrow"/>
      <family val="2"/>
      <scheme val="minor"/>
    </font>
    <font>
      <i/>
      <sz val="11"/>
      <color rgb="FF7F7F7F"/>
      <name val="Aptos Narrow"/>
      <family val="2"/>
      <scheme val="minor"/>
    </font>
    <font>
      <sz val="10"/>
      <name val="Arial"/>
      <family val="2"/>
    </font>
    <font>
      <b/>
      <u/>
      <sz val="22"/>
      <color rgb="FF1976D2"/>
      <name val="Arial"/>
      <family val="2"/>
    </font>
    <font>
      <sz val="14"/>
      <name val="Arial"/>
      <family val="2"/>
    </font>
    <font>
      <b/>
      <u/>
      <sz val="11"/>
      <color theme="1"/>
      <name val="Arial"/>
      <family val="2"/>
    </font>
    <font>
      <sz val="11"/>
      <color theme="1"/>
      <name val="Arial"/>
      <family val="2"/>
    </font>
    <font>
      <b/>
      <sz val="11"/>
      <color theme="1"/>
      <name val="Arial"/>
      <family val="2"/>
    </font>
    <font>
      <b/>
      <sz val="11"/>
      <color rgb="FFFA7D00"/>
      <name val="Arial"/>
      <family val="2"/>
    </font>
    <font>
      <sz val="11"/>
      <color rgb="FF3F3F76"/>
      <name val="Arial"/>
      <family val="2"/>
    </font>
    <font>
      <vertAlign val="superscript"/>
      <sz val="11"/>
      <color theme="1"/>
      <name val="Arial"/>
      <family val="2"/>
    </font>
    <font>
      <i/>
      <sz val="11"/>
      <color rgb="FF7F7F7F"/>
      <name val="Arial"/>
      <family val="2"/>
    </font>
    <font>
      <b/>
      <sz val="14"/>
      <color rgb="FF000000"/>
      <name val="Arial"/>
      <family val="2"/>
    </font>
    <font>
      <sz val="14"/>
      <color rgb="FF000000"/>
      <name val="Arial"/>
      <family val="2"/>
    </font>
    <font>
      <u/>
      <sz val="14"/>
      <color rgb="FF000000"/>
      <name val="Arial"/>
      <family val="2"/>
    </font>
  </fonts>
  <fills count="7">
    <fill>
      <patternFill patternType="none"/>
    </fill>
    <fill>
      <patternFill patternType="gray125"/>
    </fill>
    <fill>
      <patternFill patternType="solid">
        <fgColor rgb="FFF2F2F2"/>
      </patternFill>
    </fill>
    <fill>
      <patternFill patternType="solid">
        <fgColor rgb="FFFFCC99"/>
      </patternFill>
    </fill>
    <fill>
      <patternFill patternType="solid">
        <fgColor rgb="FFFFFFCC"/>
      </patternFill>
    </fill>
    <fill>
      <patternFill patternType="solid">
        <fgColor theme="0" tint="-4.9989318521683403E-2"/>
        <bgColor indexed="64"/>
      </patternFill>
    </fill>
    <fill>
      <patternFill patternType="solid">
        <fgColor theme="0"/>
        <bgColor indexed="64"/>
      </patternFill>
    </fill>
  </fills>
  <borders count="6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B2B2B2"/>
      </left>
      <right/>
      <top style="thin">
        <color rgb="FFB2B2B2"/>
      </top>
      <bottom style="thin">
        <color rgb="FFB2B2B2"/>
      </bottom>
      <diagonal/>
    </border>
    <border>
      <left/>
      <right style="thin">
        <color rgb="FFB2B2B2"/>
      </right>
      <top style="thin">
        <color rgb="FFB2B2B2"/>
      </top>
      <bottom style="thin">
        <color rgb="FFB2B2B2"/>
      </bottom>
      <diagonal/>
    </border>
    <border>
      <left/>
      <right/>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indexed="64"/>
      </left>
      <right style="thin">
        <color rgb="FFB2B2B2"/>
      </right>
      <top style="medium">
        <color indexed="64"/>
      </top>
      <bottom style="thin">
        <color rgb="FFB2B2B2"/>
      </bottom>
      <diagonal/>
    </border>
    <border>
      <left style="thin">
        <color rgb="FFB2B2B2"/>
      </left>
      <right style="medium">
        <color indexed="64"/>
      </right>
      <top style="medium">
        <color indexed="64"/>
      </top>
      <bottom style="thin">
        <color rgb="FFB2B2B2"/>
      </bottom>
      <diagonal/>
    </border>
    <border>
      <left style="medium">
        <color indexed="64"/>
      </left>
      <right style="thin">
        <color rgb="FFB2B2B2"/>
      </right>
      <top style="thin">
        <color rgb="FFB2B2B2"/>
      </top>
      <bottom style="thin">
        <color rgb="FFB2B2B2"/>
      </bottom>
      <diagonal/>
    </border>
    <border>
      <left style="thin">
        <color rgb="FFB2B2B2"/>
      </left>
      <right style="medium">
        <color indexed="64"/>
      </right>
      <top style="thin">
        <color rgb="FFB2B2B2"/>
      </top>
      <bottom style="thin">
        <color rgb="FFB2B2B2"/>
      </bottom>
      <diagonal/>
    </border>
    <border>
      <left style="medium">
        <color indexed="64"/>
      </left>
      <right style="thin">
        <color rgb="FFB2B2B2"/>
      </right>
      <top style="thin">
        <color rgb="FFB2B2B2"/>
      </top>
      <bottom style="medium">
        <color indexed="64"/>
      </bottom>
      <diagonal/>
    </border>
    <border>
      <left style="thin">
        <color rgb="FFB2B2B2"/>
      </left>
      <right style="medium">
        <color indexed="64"/>
      </right>
      <top style="thin">
        <color rgb="FFB2B2B2"/>
      </top>
      <bottom style="medium">
        <color indexed="64"/>
      </bottom>
      <diagonal/>
    </border>
    <border>
      <left style="medium">
        <color indexed="64"/>
      </left>
      <right style="thin">
        <color theme="0" tint="-0.249977111117893"/>
      </right>
      <top style="medium">
        <color indexed="64"/>
      </top>
      <bottom style="thin">
        <color theme="0" tint="-0.249977111117893"/>
      </bottom>
      <diagonal/>
    </border>
    <border>
      <left style="thin">
        <color theme="0" tint="-0.249977111117893"/>
      </left>
      <right style="thin">
        <color theme="0" tint="-0.249977111117893"/>
      </right>
      <top style="medium">
        <color indexed="64"/>
      </top>
      <bottom style="thin">
        <color theme="0" tint="-0.249977111117893"/>
      </bottom>
      <diagonal/>
    </border>
    <border>
      <left style="thin">
        <color theme="0" tint="-0.249977111117893"/>
      </left>
      <right style="medium">
        <color indexed="64"/>
      </right>
      <top style="medium">
        <color indexed="64"/>
      </top>
      <bottom style="thin">
        <color theme="0" tint="-0.249977111117893"/>
      </bottom>
      <diagonal/>
    </border>
    <border>
      <left style="medium">
        <color indexed="64"/>
      </left>
      <right style="thin">
        <color theme="0" tint="-0.249977111117893"/>
      </right>
      <top style="thin">
        <color theme="0" tint="-0.249977111117893"/>
      </top>
      <bottom style="thin">
        <color theme="0" tint="-0.249977111117893"/>
      </bottom>
      <diagonal/>
    </border>
    <border>
      <left style="thin">
        <color theme="0" tint="-0.249977111117893"/>
      </left>
      <right style="medium">
        <color indexed="64"/>
      </right>
      <top style="thin">
        <color theme="0" tint="-0.249977111117893"/>
      </top>
      <bottom style="thin">
        <color theme="0" tint="-0.249977111117893"/>
      </bottom>
      <diagonal/>
    </border>
    <border>
      <left style="medium">
        <color indexed="64"/>
      </left>
      <right style="thin">
        <color theme="0" tint="-0.249977111117893"/>
      </right>
      <top style="thin">
        <color theme="0" tint="-0.249977111117893"/>
      </top>
      <bottom style="medium">
        <color indexed="64"/>
      </bottom>
      <diagonal/>
    </border>
    <border>
      <left style="thin">
        <color theme="0" tint="-0.249977111117893"/>
      </left>
      <right style="thin">
        <color theme="0" tint="-0.249977111117893"/>
      </right>
      <top style="thin">
        <color theme="0" tint="-0.249977111117893"/>
      </top>
      <bottom style="medium">
        <color indexed="64"/>
      </bottom>
      <diagonal/>
    </border>
    <border>
      <left style="thin">
        <color theme="0" tint="-0.249977111117893"/>
      </left>
      <right style="medium">
        <color indexed="64"/>
      </right>
      <top style="thin">
        <color theme="0" tint="-0.249977111117893"/>
      </top>
      <bottom style="medium">
        <color indexed="64"/>
      </bottom>
      <diagonal/>
    </border>
    <border>
      <left style="thin">
        <color rgb="FF7F7F7F"/>
      </left>
      <right style="thin">
        <color rgb="FF7F7F7F"/>
      </right>
      <top style="thin">
        <color rgb="FF7F7F7F"/>
      </top>
      <bottom style="thin">
        <color indexed="64"/>
      </bottom>
      <diagonal/>
    </border>
    <border>
      <left style="medium">
        <color indexed="64"/>
      </left>
      <right/>
      <top style="thin">
        <color rgb="FFB2B2B2"/>
      </top>
      <bottom style="medium">
        <color indexed="64"/>
      </bottom>
      <diagonal/>
    </border>
    <border>
      <left/>
      <right style="thin">
        <color rgb="FFB2B2B2"/>
      </right>
      <top style="thin">
        <color rgb="FFB2B2B2"/>
      </top>
      <bottom style="medium">
        <color indexed="64"/>
      </bottom>
      <diagonal/>
    </border>
    <border>
      <left style="medium">
        <color indexed="64"/>
      </left>
      <right/>
      <top style="thin">
        <color rgb="FFB2B2B2"/>
      </top>
      <bottom style="thin">
        <color rgb="FFB2B2B2"/>
      </bottom>
      <diagonal/>
    </border>
    <border>
      <left style="medium">
        <color indexed="64"/>
      </left>
      <right/>
      <top style="medium">
        <color indexed="64"/>
      </top>
      <bottom style="thin">
        <color rgb="FFB2B2B2"/>
      </bottom>
      <diagonal/>
    </border>
    <border>
      <left/>
      <right style="thin">
        <color rgb="FFB2B2B2"/>
      </right>
      <top style="medium">
        <color indexed="64"/>
      </top>
      <bottom style="thin">
        <color rgb="FFB2B2B2"/>
      </bottom>
      <diagonal/>
    </border>
    <border>
      <left/>
      <right style="medium">
        <color indexed="64"/>
      </right>
      <top style="medium">
        <color indexed="64"/>
      </top>
      <bottom style="thin">
        <color rgb="FFB2B2B2"/>
      </bottom>
      <diagonal/>
    </border>
    <border>
      <left/>
      <right style="medium">
        <color indexed="64"/>
      </right>
      <top style="thin">
        <color rgb="FFB2B2B2"/>
      </top>
      <bottom style="thin">
        <color rgb="FFB2B2B2"/>
      </bottom>
      <diagonal/>
    </border>
    <border>
      <left/>
      <right style="medium">
        <color indexed="64"/>
      </right>
      <top style="thin">
        <color rgb="FFB2B2B2"/>
      </top>
      <bottom style="medium">
        <color indexed="64"/>
      </bottom>
      <diagonal/>
    </border>
    <border>
      <left style="thin">
        <color rgb="FFB2B2B2"/>
      </left>
      <right/>
      <top style="medium">
        <color indexed="64"/>
      </top>
      <bottom style="thin">
        <color rgb="FFB2B2B2"/>
      </bottom>
      <diagonal/>
    </border>
    <border>
      <left style="thin">
        <color rgb="FFB2B2B2"/>
      </left>
      <right/>
      <top style="thin">
        <color rgb="FFB2B2B2"/>
      </top>
      <bottom style="medium">
        <color indexed="64"/>
      </bottom>
      <diagonal/>
    </border>
    <border>
      <left/>
      <right/>
      <top style="medium">
        <color indexed="64"/>
      </top>
      <bottom style="thin">
        <color rgb="FFB2B2B2"/>
      </bottom>
      <diagonal/>
    </border>
    <border>
      <left/>
      <right/>
      <top style="thin">
        <color rgb="FFB2B2B2"/>
      </top>
      <bottom style="thin">
        <color rgb="FFB2B2B2"/>
      </bottom>
      <diagonal/>
    </border>
    <border>
      <left/>
      <right/>
      <top style="thin">
        <color rgb="FFB2B2B2"/>
      </top>
      <bottom style="medium">
        <color indexed="64"/>
      </bottom>
      <diagonal/>
    </border>
    <border>
      <left style="medium">
        <color indexed="64"/>
      </left>
      <right/>
      <top style="thin">
        <color rgb="FFB2B2B2"/>
      </top>
      <bottom style="thin">
        <color theme="2" tint="-0.249977111117893"/>
      </bottom>
      <diagonal/>
    </border>
    <border>
      <left/>
      <right style="medium">
        <color indexed="64"/>
      </right>
      <top style="thin">
        <color rgb="FFB2B2B2"/>
      </top>
      <bottom style="thin">
        <color theme="2" tint="-0.249977111117893"/>
      </bottom>
      <diagonal/>
    </border>
    <border>
      <left style="medium">
        <color indexed="64"/>
      </left>
      <right/>
      <top style="thin">
        <color theme="2" tint="-0.249977111117893"/>
      </top>
      <bottom style="thin">
        <color theme="2" tint="-0.249977111117893"/>
      </bottom>
      <diagonal/>
    </border>
    <border>
      <left/>
      <right style="medium">
        <color indexed="64"/>
      </right>
      <top style="thin">
        <color theme="2" tint="-0.249977111117893"/>
      </top>
      <bottom style="thin">
        <color theme="2" tint="-0.249977111117893"/>
      </bottom>
      <diagonal/>
    </border>
    <border>
      <left style="medium">
        <color indexed="64"/>
      </left>
      <right/>
      <top style="thin">
        <color theme="2" tint="-0.249977111117893"/>
      </top>
      <bottom style="medium">
        <color indexed="64"/>
      </bottom>
      <diagonal/>
    </border>
    <border>
      <left/>
      <right style="medium">
        <color indexed="64"/>
      </right>
      <top style="thin">
        <color theme="2" tint="-0.249977111117893"/>
      </top>
      <bottom style="medium">
        <color indexed="64"/>
      </bottom>
      <diagonal/>
    </border>
    <border>
      <left style="medium">
        <color indexed="64"/>
      </left>
      <right/>
      <top style="thin">
        <color theme="2" tint="-0.249977111117893"/>
      </top>
      <bottom style="thin">
        <color rgb="FFB2B2B2"/>
      </bottom>
      <diagonal/>
    </border>
    <border>
      <left/>
      <right style="medium">
        <color indexed="64"/>
      </right>
      <top style="thin">
        <color theme="2" tint="-0.249977111117893"/>
      </top>
      <bottom style="thin">
        <color rgb="FFB2B2B2"/>
      </bottom>
      <diagonal/>
    </border>
    <border>
      <left style="thin">
        <color rgb="FF7F7F7F"/>
      </left>
      <right/>
      <top style="thin">
        <color indexed="64"/>
      </top>
      <bottom/>
      <diagonal/>
    </border>
    <border>
      <left style="thin">
        <color rgb="FF7F7F7F"/>
      </left>
      <right/>
      <top style="thin">
        <color theme="2" tint="-0.249977111117893"/>
      </top>
      <bottom style="thin">
        <color indexed="64"/>
      </bottom>
      <diagonal/>
    </border>
    <border>
      <left style="thin">
        <color rgb="FF7F7F7F"/>
      </left>
      <right/>
      <top style="thin">
        <color theme="2" tint="-0.249977111117893"/>
      </top>
      <bottom style="thin">
        <color theme="2" tint="-0.249977111117893"/>
      </bottom>
      <diagonal/>
    </border>
    <border>
      <left style="thin">
        <color indexed="64"/>
      </left>
      <right/>
      <top/>
      <bottom/>
      <diagonal/>
    </border>
    <border>
      <left/>
      <right/>
      <top style="thin">
        <color indexed="64"/>
      </top>
      <bottom/>
      <diagonal/>
    </border>
    <border>
      <left/>
      <right/>
      <top style="thin">
        <color theme="2" tint="-0.249977111117893"/>
      </top>
      <bottom style="thin">
        <color theme="2" tint="-0.249977111117893"/>
      </bottom>
      <diagonal/>
    </border>
    <border>
      <left/>
      <right/>
      <top style="thin">
        <color theme="2" tint="-0.249977111117893"/>
      </top>
      <bottom style="thin">
        <color indexed="64"/>
      </bottom>
      <diagonal/>
    </border>
    <border>
      <left style="thin">
        <color indexed="64"/>
      </left>
      <right style="thin">
        <color rgb="FF7F7F7F"/>
      </right>
      <top style="thin">
        <color indexed="64"/>
      </top>
      <bottom style="thin">
        <color rgb="FF7F7F7F"/>
      </bottom>
      <diagonal/>
    </border>
    <border>
      <left style="thin">
        <color rgb="FF7F7F7F"/>
      </left>
      <right style="thin">
        <color rgb="FF7F7F7F"/>
      </right>
      <top style="thin">
        <color indexed="64"/>
      </top>
      <bottom style="thin">
        <color rgb="FF7F7F7F"/>
      </bottom>
      <diagonal/>
    </border>
    <border>
      <left style="thin">
        <color rgb="FF7F7F7F"/>
      </left>
      <right style="thin">
        <color indexed="64"/>
      </right>
      <top/>
      <bottom/>
      <diagonal/>
    </border>
    <border>
      <left/>
      <right style="thin">
        <color rgb="FF7F7F7F"/>
      </right>
      <top style="thin">
        <color rgb="FF7F7F7F"/>
      </top>
      <bottom style="thin">
        <color rgb="FF7F7F7F"/>
      </bottom>
      <diagonal/>
    </border>
    <border>
      <left style="thin">
        <color indexed="64"/>
      </left>
      <right style="thin">
        <color rgb="FF7F7F7F"/>
      </right>
      <top style="thin">
        <color rgb="FF7F7F7F"/>
      </top>
      <bottom style="thin">
        <color rgb="FF7F7F7F"/>
      </bottom>
      <diagonal/>
    </border>
    <border>
      <left style="thin">
        <color indexed="64"/>
      </left>
      <right style="thin">
        <color rgb="FF7F7F7F"/>
      </right>
      <top style="thin">
        <color rgb="FF7F7F7F"/>
      </top>
      <bottom style="thin">
        <color indexed="64"/>
      </bottom>
      <diagonal/>
    </border>
    <border>
      <left style="thin">
        <color indexed="64"/>
      </left>
      <right style="thin">
        <color rgb="FF7F7F7F"/>
      </right>
      <top style="thin">
        <color theme="2" tint="-0.499984740745262"/>
      </top>
      <bottom style="thin">
        <color rgb="FF7F7F7F"/>
      </bottom>
      <diagonal/>
    </border>
    <border>
      <left style="thin">
        <color indexed="64"/>
      </left>
      <right style="thin">
        <color rgb="FF7F7F7F"/>
      </right>
      <top style="thin">
        <color rgb="FF7F7F7F"/>
      </top>
      <bottom/>
      <diagonal/>
    </border>
    <border>
      <left style="thin">
        <color rgb="FF7F7F7F"/>
      </left>
      <right style="thin">
        <color rgb="FF7F7F7F"/>
      </right>
      <top style="thin">
        <color rgb="FF7F7F7F"/>
      </top>
      <bottom/>
      <diagonal/>
    </border>
    <border>
      <left style="thin">
        <color rgb="FF7F7F7F"/>
      </left>
      <right style="thin">
        <color rgb="FF7F7F7F"/>
      </right>
      <top style="thin">
        <color theme="2" tint="-0.499984740745262"/>
      </top>
      <bottom style="thin">
        <color rgb="FF7F7F7F"/>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indexed="64"/>
      </left>
      <right style="thin">
        <color theme="2" tint="-0.499984740745262"/>
      </right>
      <top style="thin">
        <color indexed="64"/>
      </top>
      <bottom style="thin">
        <color theme="2" tint="-0.499984740745262"/>
      </bottom>
      <diagonal/>
    </border>
    <border>
      <left style="thin">
        <color theme="2" tint="-0.499984740745262"/>
      </left>
      <right style="thin">
        <color theme="2" tint="-0.499984740745262"/>
      </right>
      <top style="thin">
        <color indexed="64"/>
      </top>
      <bottom style="thin">
        <color theme="2" tint="-0.499984740745262"/>
      </bottom>
      <diagonal/>
    </border>
    <border>
      <left style="thin">
        <color theme="2" tint="-0.499984740745262"/>
      </left>
      <right style="thin">
        <color indexed="64"/>
      </right>
      <top style="thin">
        <color indexed="64"/>
      </top>
      <bottom style="thin">
        <color theme="2" tint="-0.499984740745262"/>
      </bottom>
      <diagonal/>
    </border>
    <border>
      <left style="thin">
        <color indexed="64"/>
      </left>
      <right style="thin">
        <color theme="2" tint="-0.499984740745262"/>
      </right>
      <top style="thin">
        <color theme="2" tint="-0.499984740745262"/>
      </top>
      <bottom style="thin">
        <color theme="2" tint="-0.499984740745262"/>
      </bottom>
      <diagonal/>
    </border>
    <border>
      <left style="thin">
        <color theme="2" tint="-0.499984740745262"/>
      </left>
      <right style="thin">
        <color indexed="64"/>
      </right>
      <top style="thin">
        <color theme="2" tint="-0.499984740745262"/>
      </top>
      <bottom style="thin">
        <color theme="2" tint="-0.499984740745262"/>
      </bottom>
      <diagonal/>
    </border>
    <border>
      <left style="thin">
        <color indexed="64"/>
      </left>
      <right style="thin">
        <color theme="2" tint="-0.499984740745262"/>
      </right>
      <top style="thin">
        <color theme="2" tint="-0.499984740745262"/>
      </top>
      <bottom style="thin">
        <color indexed="64"/>
      </bottom>
      <diagonal/>
    </border>
    <border>
      <left style="thin">
        <color theme="2" tint="-0.499984740745262"/>
      </left>
      <right style="thin">
        <color theme="2" tint="-0.499984740745262"/>
      </right>
      <top style="thin">
        <color theme="2" tint="-0.499984740745262"/>
      </top>
      <bottom style="thin">
        <color indexed="64"/>
      </bottom>
      <diagonal/>
    </border>
    <border>
      <left style="thin">
        <color theme="2" tint="-0.499984740745262"/>
      </left>
      <right style="thin">
        <color indexed="64"/>
      </right>
      <top style="thin">
        <color theme="2" tint="-0.499984740745262"/>
      </top>
      <bottom style="thin">
        <color indexed="64"/>
      </bottom>
      <diagonal/>
    </border>
  </borders>
  <cellStyleXfs count="7">
    <xf numFmtId="0" fontId="0" fillId="0" borderId="0"/>
    <xf numFmtId="0" fontId="1" fillId="2" borderId="1" applyNumberFormat="0" applyAlignment="0" applyProtection="0"/>
    <xf numFmtId="9" fontId="4" fillId="0" borderId="0" applyFont="0" applyFill="0" applyBorder="0" applyAlignment="0" applyProtection="0"/>
    <xf numFmtId="0" fontId="5" fillId="3" borderId="1" applyNumberFormat="0" applyAlignment="0" applyProtection="0"/>
    <xf numFmtId="0" fontId="4" fillId="4" borderId="2" applyNumberFormat="0" applyFont="0" applyAlignment="0" applyProtection="0"/>
    <xf numFmtId="0" fontId="6" fillId="0" borderId="0" applyNumberFormat="0" applyFill="0" applyBorder="0" applyAlignment="0" applyProtection="0"/>
    <xf numFmtId="0" fontId="7" fillId="0" borderId="0"/>
  </cellStyleXfs>
  <cellXfs count="106">
    <xf numFmtId="0" fontId="0" fillId="0" borderId="0" xfId="0"/>
    <xf numFmtId="0" fontId="8" fillId="0" borderId="0" xfId="6" applyFont="1" applyAlignment="1">
      <alignment horizontal="center" vertical="center"/>
    </xf>
    <xf numFmtId="0" fontId="2" fillId="6" borderId="0" xfId="0" applyFont="1" applyFill="1" applyAlignment="1">
      <alignment horizontal="center" vertical="center" wrapText="1"/>
    </xf>
    <xf numFmtId="0" fontId="2" fillId="6" borderId="0" xfId="0" applyFont="1" applyFill="1" applyAlignment="1">
      <alignment horizontal="center" wrapText="1"/>
    </xf>
    <xf numFmtId="0" fontId="9" fillId="0" borderId="0" xfId="6" applyFont="1"/>
    <xf numFmtId="0" fontId="2" fillId="4" borderId="24" xfId="4" applyFont="1" applyBorder="1" applyAlignment="1">
      <alignment horizontal="center" vertical="center" wrapText="1"/>
    </xf>
    <xf numFmtId="0" fontId="2" fillId="4" borderId="28" xfId="4" applyFont="1" applyBorder="1" applyAlignment="1">
      <alignment horizontal="center" vertical="center" wrapText="1"/>
    </xf>
    <xf numFmtId="0" fontId="2" fillId="4" borderId="22" xfId="4" applyFont="1" applyBorder="1" applyAlignment="1">
      <alignment horizontal="center" vertical="center" wrapText="1"/>
    </xf>
    <xf numFmtId="0" fontId="2" fillId="4" borderId="29" xfId="4" applyFont="1" applyBorder="1" applyAlignment="1">
      <alignment horizontal="center" vertical="center" wrapText="1"/>
    </xf>
    <xf numFmtId="0" fontId="2" fillId="4" borderId="25" xfId="4" applyFont="1" applyBorder="1" applyAlignment="1">
      <alignment horizontal="center" vertical="center" wrapText="1"/>
    </xf>
    <xf numFmtId="0" fontId="2" fillId="4" borderId="27" xfId="4" applyFont="1" applyBorder="1" applyAlignment="1">
      <alignment horizontal="center" vertical="center" wrapText="1"/>
    </xf>
    <xf numFmtId="0" fontId="2" fillId="4" borderId="25" xfId="4" applyFont="1" applyBorder="1" applyAlignment="1">
      <alignment horizontal="center" vertical="center"/>
    </xf>
    <xf numFmtId="0" fontId="2" fillId="4" borderId="27" xfId="4" applyFont="1" applyBorder="1" applyAlignment="1">
      <alignment horizontal="center" vertical="center"/>
    </xf>
    <xf numFmtId="0" fontId="2" fillId="4" borderId="24" xfId="4" applyFont="1" applyBorder="1" applyAlignment="1">
      <alignment horizontal="center" vertical="center"/>
    </xf>
    <xf numFmtId="0" fontId="2" fillId="4" borderId="28" xfId="4" applyFont="1" applyBorder="1" applyAlignment="1">
      <alignment horizontal="center" vertical="center"/>
    </xf>
    <xf numFmtId="0" fontId="2" fillId="4" borderId="41" xfId="4" applyFont="1" applyBorder="1" applyAlignment="1">
      <alignment horizontal="center" vertical="center" wrapText="1"/>
    </xf>
    <xf numFmtId="0" fontId="2" fillId="4" borderId="42" xfId="4" applyFont="1" applyBorder="1" applyAlignment="1">
      <alignment horizontal="center" vertical="center" wrapText="1"/>
    </xf>
    <xf numFmtId="0" fontId="2" fillId="4" borderId="35" xfId="4" applyFont="1" applyBorder="1" applyAlignment="1">
      <alignment horizontal="center" vertical="center" wrapText="1"/>
    </xf>
    <xf numFmtId="0" fontId="2" fillId="4" borderId="36" xfId="4" applyFont="1" applyBorder="1" applyAlignment="1">
      <alignment horizontal="center" vertical="center" wrapText="1"/>
    </xf>
    <xf numFmtId="0" fontId="2" fillId="4" borderId="37" xfId="4" applyFont="1" applyBorder="1" applyAlignment="1">
      <alignment horizontal="center" vertical="center" wrapText="1"/>
    </xf>
    <xf numFmtId="0" fontId="2" fillId="4" borderId="38" xfId="4" applyFont="1" applyBorder="1" applyAlignment="1">
      <alignment horizontal="center" vertical="center" wrapText="1"/>
    </xf>
    <xf numFmtId="0" fontId="2" fillId="4" borderId="39" xfId="4" applyFont="1" applyBorder="1" applyAlignment="1">
      <alignment horizontal="center" vertical="center" wrapText="1"/>
    </xf>
    <xf numFmtId="0" fontId="2" fillId="4" borderId="40" xfId="4" applyFont="1" applyBorder="1" applyAlignment="1">
      <alignment horizontal="center" vertical="center" wrapText="1"/>
    </xf>
    <xf numFmtId="0" fontId="2" fillId="4" borderId="22" xfId="4" applyFont="1" applyBorder="1" applyAlignment="1">
      <alignment horizontal="center" vertical="center"/>
    </xf>
    <xf numFmtId="0" fontId="2" fillId="4" borderId="29" xfId="4" applyFont="1" applyBorder="1" applyAlignment="1">
      <alignment horizontal="center" vertical="center"/>
    </xf>
    <xf numFmtId="0" fontId="2" fillId="4" borderId="33" xfId="4" applyFont="1" applyBorder="1" applyAlignment="1">
      <alignment horizontal="center" vertical="center" wrapText="1"/>
    </xf>
    <xf numFmtId="0" fontId="2" fillId="4" borderId="34" xfId="4" applyFont="1" applyBorder="1" applyAlignment="1">
      <alignment horizontal="center" vertical="center" wrapText="1"/>
    </xf>
    <xf numFmtId="0" fontId="2" fillId="4" borderId="32" xfId="4" applyFont="1" applyBorder="1" applyAlignment="1">
      <alignment horizontal="center" vertical="center" wrapText="1"/>
    </xf>
    <xf numFmtId="0" fontId="10" fillId="6" borderId="0" xfId="0" applyFont="1" applyFill="1"/>
    <xf numFmtId="0" fontId="11" fillId="6" borderId="0" xfId="0" applyFont="1" applyFill="1"/>
    <xf numFmtId="0" fontId="11" fillId="6" borderId="0" xfId="0" applyFont="1" applyFill="1" applyAlignment="1">
      <alignment horizontal="center"/>
    </xf>
    <xf numFmtId="0" fontId="12" fillId="6" borderId="0" xfId="0" applyFont="1" applyFill="1" applyAlignment="1">
      <alignment horizontal="center"/>
    </xf>
    <xf numFmtId="0" fontId="12" fillId="6" borderId="0" xfId="0" applyFont="1" applyFill="1" applyAlignment="1">
      <alignment horizontal="center" wrapText="1"/>
    </xf>
    <xf numFmtId="0" fontId="11" fillId="4" borderId="2" xfId="4" applyFont="1"/>
    <xf numFmtId="0" fontId="13" fillId="2" borderId="1" xfId="1" applyFont="1"/>
    <xf numFmtId="164" fontId="13" fillId="2" borderId="1" xfId="1" applyNumberFormat="1" applyFont="1"/>
    <xf numFmtId="0" fontId="14" fillId="3" borderId="61" xfId="3" applyFont="1" applyBorder="1" applyAlignment="1">
      <alignment horizontal="center"/>
    </xf>
    <xf numFmtId="0" fontId="14" fillId="3" borderId="62" xfId="3" applyFont="1" applyBorder="1" applyAlignment="1">
      <alignment horizontal="center"/>
    </xf>
    <xf numFmtId="0" fontId="11" fillId="6" borderId="62" xfId="0" applyFont="1" applyFill="1" applyBorder="1" applyAlignment="1">
      <alignment horizontal="center"/>
    </xf>
    <xf numFmtId="0" fontId="11" fillId="6" borderId="63" xfId="0" applyFont="1" applyFill="1" applyBorder="1" applyAlignment="1">
      <alignment horizontal="center"/>
    </xf>
    <xf numFmtId="0" fontId="14" fillId="3" borderId="64" xfId="3" applyFont="1" applyBorder="1" applyAlignment="1">
      <alignment horizontal="center"/>
    </xf>
    <xf numFmtId="0" fontId="14" fillId="3" borderId="60" xfId="3" applyFont="1" applyBorder="1" applyAlignment="1">
      <alignment horizontal="center"/>
    </xf>
    <xf numFmtId="0" fontId="11" fillId="6" borderId="60" xfId="0" applyFont="1" applyFill="1" applyBorder="1" applyAlignment="1">
      <alignment horizontal="center"/>
    </xf>
    <xf numFmtId="0" fontId="11" fillId="6" borderId="65" xfId="0" applyFont="1" applyFill="1" applyBorder="1" applyAlignment="1">
      <alignment horizontal="center"/>
    </xf>
    <xf numFmtId="0" fontId="14" fillId="3" borderId="66" xfId="3" applyFont="1" applyBorder="1" applyAlignment="1">
      <alignment horizontal="center"/>
    </xf>
    <xf numFmtId="0" fontId="14" fillId="3" borderId="67" xfId="3" applyFont="1" applyBorder="1" applyAlignment="1">
      <alignment horizontal="center"/>
    </xf>
    <xf numFmtId="0" fontId="11" fillId="6" borderId="67" xfId="0" applyFont="1" applyFill="1" applyBorder="1" applyAlignment="1">
      <alignment horizontal="center"/>
    </xf>
    <xf numFmtId="0" fontId="11" fillId="6" borderId="68" xfId="0" applyFont="1" applyFill="1" applyBorder="1" applyAlignment="1">
      <alignment horizontal="center"/>
    </xf>
    <xf numFmtId="0" fontId="11" fillId="6" borderId="0" xfId="0" applyFont="1" applyFill="1" applyAlignment="1">
      <alignment horizontal="center"/>
    </xf>
    <xf numFmtId="0" fontId="11" fillId="0" borderId="0" xfId="0" applyFont="1" applyAlignment="1">
      <alignment horizontal="center" vertical="center"/>
    </xf>
    <xf numFmtId="0" fontId="16" fillId="6" borderId="0" xfId="5" applyFont="1" applyFill="1"/>
    <xf numFmtId="0" fontId="11" fillId="4" borderId="7" xfId="4" applyFont="1" applyBorder="1"/>
    <xf numFmtId="0" fontId="11" fillId="4" borderId="30" xfId="4" applyFont="1" applyBorder="1"/>
    <xf numFmtId="0" fontId="11" fillId="4" borderId="8" xfId="4" applyFont="1" applyBorder="1"/>
    <xf numFmtId="0" fontId="11" fillId="4" borderId="26" xfId="4" applyFont="1" applyBorder="1"/>
    <xf numFmtId="0" fontId="11" fillId="4" borderId="9" xfId="4" applyFont="1" applyBorder="1"/>
    <xf numFmtId="0" fontId="11" fillId="4" borderId="3" xfId="4" applyFont="1" applyBorder="1"/>
    <xf numFmtId="0" fontId="11" fillId="4" borderId="10" xfId="4" applyFont="1" applyBorder="1"/>
    <xf numFmtId="0" fontId="11" fillId="4" borderId="4" xfId="4" applyFont="1" applyBorder="1"/>
    <xf numFmtId="0" fontId="11" fillId="4" borderId="11" xfId="4" applyFont="1" applyBorder="1"/>
    <xf numFmtId="0" fontId="11" fillId="4" borderId="31" xfId="4" applyFont="1" applyBorder="1"/>
    <xf numFmtId="0" fontId="11" fillId="4" borderId="12" xfId="4" applyFont="1" applyBorder="1"/>
    <xf numFmtId="0" fontId="11" fillId="4" borderId="23" xfId="4" applyFont="1" applyBorder="1"/>
    <xf numFmtId="0" fontId="12" fillId="6" borderId="5" xfId="0" applyFont="1" applyFill="1" applyBorder="1" applyAlignment="1">
      <alignment wrapText="1"/>
    </xf>
    <xf numFmtId="0" fontId="12" fillId="6" borderId="5" xfId="0" applyFont="1" applyFill="1" applyBorder="1" applyAlignment="1">
      <alignment horizontal="center" wrapText="1"/>
    </xf>
    <xf numFmtId="0" fontId="11" fillId="6" borderId="0" xfId="0" applyFont="1" applyFill="1" applyAlignment="1">
      <alignment wrapText="1"/>
    </xf>
    <xf numFmtId="0" fontId="11" fillId="5" borderId="0" xfId="0" applyFont="1" applyFill="1"/>
    <xf numFmtId="165" fontId="11" fillId="5" borderId="0" xfId="0" applyNumberFormat="1" applyFont="1" applyFill="1" applyAlignment="1">
      <alignment horizontal="center"/>
    </xf>
    <xf numFmtId="164" fontId="11" fillId="5" borderId="0" xfId="2" applyNumberFormat="1" applyFont="1" applyFill="1" applyAlignment="1">
      <alignment horizontal="center"/>
    </xf>
    <xf numFmtId="0" fontId="11" fillId="0" borderId="0" xfId="0" applyFont="1"/>
    <xf numFmtId="165" fontId="11" fillId="0" borderId="0" xfId="0" applyNumberFormat="1" applyFont="1" applyAlignment="1">
      <alignment horizontal="center"/>
    </xf>
    <xf numFmtId="164" fontId="11" fillId="0" borderId="0" xfId="2" applyNumberFormat="1" applyFont="1" applyAlignment="1">
      <alignment horizontal="center"/>
    </xf>
    <xf numFmtId="0" fontId="14" fillId="3" borderId="50" xfId="3" applyFont="1" applyBorder="1" applyAlignment="1">
      <alignment horizontal="center"/>
    </xf>
    <xf numFmtId="0" fontId="14" fillId="3" borderId="51" xfId="3" applyFont="1" applyBorder="1" applyAlignment="1">
      <alignment horizontal="center"/>
    </xf>
    <xf numFmtId="0" fontId="11" fillId="6" borderId="43" xfId="0" applyFont="1" applyFill="1" applyBorder="1" applyAlignment="1">
      <alignment horizontal="center"/>
    </xf>
    <xf numFmtId="0" fontId="11" fillId="6" borderId="47" xfId="0" applyFont="1" applyFill="1" applyBorder="1" applyAlignment="1">
      <alignment horizontal="center"/>
    </xf>
    <xf numFmtId="0" fontId="11" fillId="6" borderId="46" xfId="0" applyFont="1" applyFill="1" applyBorder="1"/>
    <xf numFmtId="0" fontId="11" fillId="6" borderId="52" xfId="0" applyFont="1" applyFill="1" applyBorder="1"/>
    <xf numFmtId="0" fontId="14" fillId="3" borderId="53" xfId="3" applyFont="1" applyBorder="1" applyAlignment="1">
      <alignment horizontal="center"/>
    </xf>
    <xf numFmtId="0" fontId="14" fillId="3" borderId="1" xfId="3" applyFont="1" applyAlignment="1">
      <alignment horizontal="center"/>
    </xf>
    <xf numFmtId="0" fontId="11" fillId="6" borderId="45" xfId="0" applyFont="1" applyFill="1" applyBorder="1" applyAlignment="1">
      <alignment horizontal="center"/>
    </xf>
    <xf numFmtId="0" fontId="11" fillId="6" borderId="48" xfId="0" applyFont="1" applyFill="1" applyBorder="1" applyAlignment="1">
      <alignment horizontal="center"/>
    </xf>
    <xf numFmtId="0" fontId="14" fillId="3" borderId="54" xfId="3" applyFont="1" applyBorder="1" applyAlignment="1">
      <alignment horizontal="center"/>
    </xf>
    <xf numFmtId="0" fontId="14" fillId="3" borderId="1" xfId="3" applyFont="1" applyBorder="1" applyAlignment="1">
      <alignment horizontal="center"/>
    </xf>
    <xf numFmtId="0" fontId="14" fillId="3" borderId="57" xfId="3" applyFont="1" applyBorder="1" applyAlignment="1">
      <alignment horizontal="center"/>
    </xf>
    <xf numFmtId="0" fontId="14" fillId="3" borderId="58" xfId="3" applyFont="1" applyBorder="1" applyAlignment="1">
      <alignment horizontal="center"/>
    </xf>
    <xf numFmtId="0" fontId="14" fillId="3" borderId="56" xfId="3" applyFont="1" applyBorder="1" applyAlignment="1">
      <alignment horizontal="center"/>
    </xf>
    <xf numFmtId="0" fontId="14" fillId="3" borderId="59" xfId="3" applyFont="1" applyBorder="1" applyAlignment="1">
      <alignment horizontal="center"/>
    </xf>
    <xf numFmtId="0" fontId="14" fillId="3" borderId="55" xfId="3" applyFont="1" applyBorder="1" applyAlignment="1">
      <alignment horizontal="center"/>
    </xf>
    <xf numFmtId="0" fontId="14" fillId="3" borderId="21" xfId="3" applyFont="1" applyBorder="1" applyAlignment="1">
      <alignment horizontal="center"/>
    </xf>
    <xf numFmtId="0" fontId="11" fillId="6" borderId="44" xfId="0" applyFont="1" applyFill="1" applyBorder="1" applyAlignment="1">
      <alignment horizontal="center"/>
    </xf>
    <xf numFmtId="0" fontId="11" fillId="6" borderId="49" xfId="0" applyFont="1" applyFill="1" applyBorder="1" applyAlignment="1">
      <alignment horizontal="center"/>
    </xf>
    <xf numFmtId="0" fontId="11" fillId="4" borderId="13" xfId="4" applyFont="1" applyBorder="1"/>
    <xf numFmtId="0" fontId="11" fillId="4" borderId="14" xfId="4" applyFont="1" applyBorder="1"/>
    <xf numFmtId="0" fontId="11" fillId="4" borderId="15" xfId="4" applyFont="1" applyBorder="1"/>
    <xf numFmtId="0" fontId="11" fillId="4" borderId="16" xfId="4" applyFont="1" applyBorder="1"/>
    <xf numFmtId="0" fontId="11" fillId="4" borderId="6" xfId="4" applyFont="1" applyBorder="1"/>
    <xf numFmtId="0" fontId="11" fillId="4" borderId="17" xfId="4" applyFont="1" applyBorder="1"/>
    <xf numFmtId="0" fontId="11" fillId="4" borderId="18" xfId="4" applyFont="1" applyBorder="1"/>
    <xf numFmtId="0" fontId="11" fillId="4" borderId="19" xfId="4" applyFont="1" applyBorder="1"/>
    <xf numFmtId="0" fontId="11" fillId="4" borderId="20" xfId="4" applyFont="1" applyBorder="1"/>
    <xf numFmtId="0" fontId="7" fillId="0" borderId="0" xfId="6" applyFont="1"/>
    <xf numFmtId="0" fontId="17" fillId="0" borderId="0" xfId="0" applyFont="1"/>
    <xf numFmtId="0" fontId="18" fillId="0" borderId="0" xfId="0" applyFont="1" applyAlignment="1">
      <alignment horizontal="left" vertical="top" wrapText="1"/>
    </xf>
    <xf numFmtId="0" fontId="18" fillId="0" borderId="0" xfId="0" applyFont="1" applyAlignment="1">
      <alignment vertical="top" wrapText="1"/>
    </xf>
    <xf numFmtId="0" fontId="18" fillId="0" borderId="0" xfId="0" applyFont="1" applyAlignment="1">
      <alignment vertical="top"/>
    </xf>
  </cellXfs>
  <cellStyles count="7">
    <cellStyle name="Calculation" xfId="1" builtinId="22"/>
    <cellStyle name="Explanatory Text" xfId="5" builtinId="53"/>
    <cellStyle name="Input" xfId="3" builtinId="20"/>
    <cellStyle name="Normal" xfId="0" builtinId="0"/>
    <cellStyle name="Normal 2" xfId="6" xr:uid="{3DCCDA1E-AE28-410E-8FEF-F9D4F4938A4E}"/>
    <cellStyle name="Note" xfId="4" builtinId="1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38100" cap="rnd">
              <a:noFill/>
              <a:round/>
            </a:ln>
            <a:effectLst/>
          </c:spPr>
          <c:marker>
            <c:symbol val="circle"/>
            <c:size val="5"/>
            <c:spPr>
              <a:solidFill>
                <a:schemeClr val="accent1"/>
              </a:solidFill>
              <a:ln w="9525">
                <a:solidFill>
                  <a:schemeClr val="accent1"/>
                </a:solidFill>
              </a:ln>
              <a:effectLst/>
            </c:spPr>
          </c:marker>
          <c:xVal>
            <c:numRef>
              <c:f>'Analysis - 2 replicates'!$I$4:$I$10</c:f>
            </c:numRef>
          </c:xVal>
          <c:yVal>
            <c:numRef>
              <c:f>'Analysis - 2 replicates'!$K$4:$K$10</c:f>
              <c:numCache>
                <c:formatCode>General</c:formatCode>
                <c:ptCount val="7"/>
                <c:pt idx="0">
                  <c:v>0</c:v>
                </c:pt>
                <c:pt idx="1">
                  <c:v>0</c:v>
                </c:pt>
                <c:pt idx="2">
                  <c:v>0</c:v>
                </c:pt>
                <c:pt idx="3">
                  <c:v>0</c:v>
                </c:pt>
                <c:pt idx="4">
                  <c:v>0</c:v>
                </c:pt>
                <c:pt idx="5">
                  <c:v>0</c:v>
                </c:pt>
                <c:pt idx="6">
                  <c:v>0</c:v>
                </c:pt>
              </c:numCache>
            </c:numRef>
          </c:yVal>
          <c:smooth val="0"/>
          <c:extLst>
            <c:ext xmlns:c16="http://schemas.microsoft.com/office/drawing/2014/chart" uri="{C3380CC4-5D6E-409C-BE32-E72D297353CC}">
              <c16:uniqueId val="{00000000-4D72-45C2-9098-408F5EA7A732}"/>
            </c:ext>
          </c:extLst>
        </c:ser>
        <c:dLbls>
          <c:showLegendKey val="0"/>
          <c:showVal val="0"/>
          <c:showCatName val="0"/>
          <c:showSerName val="0"/>
          <c:showPercent val="0"/>
          <c:showBubbleSize val="0"/>
        </c:dLbls>
        <c:axId val="1143300368"/>
        <c:axId val="1143303728"/>
      </c:scatterChart>
      <c:valAx>
        <c:axId val="1143300368"/>
        <c:scaling>
          <c:logBase val="10"/>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r>
                  <a:rPr lang="en-US"/>
                  <a:t>ATP (Picomoles)</a:t>
                </a:r>
              </a:p>
            </c:rich>
          </c:tx>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143303728"/>
        <c:crosses val="autoZero"/>
        <c:crossBetween val="midCat"/>
      </c:valAx>
      <c:valAx>
        <c:axId val="1143303728"/>
        <c:scaling>
          <c:logBase val="10"/>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r>
                  <a:rPr lang="en-US"/>
                  <a:t>BG Corrected Luminescence</a:t>
                </a:r>
              </a:p>
            </c:rich>
          </c:tx>
          <c:overlay val="0"/>
          <c:spPr>
            <a:noFill/>
            <a:ln>
              <a:noFill/>
            </a:ln>
            <a:effectLst/>
          </c:spPr>
          <c:txPr>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low"/>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143300368"/>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20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38100" cap="rnd">
              <a:noFill/>
              <a:round/>
            </a:ln>
            <a:effectLst/>
          </c:spPr>
          <c:marker>
            <c:symbol val="circle"/>
            <c:size val="5"/>
            <c:spPr>
              <a:solidFill>
                <a:schemeClr val="accent1"/>
              </a:solidFill>
              <a:ln w="9525">
                <a:solidFill>
                  <a:schemeClr val="accent1"/>
                </a:solidFill>
              </a:ln>
              <a:effectLst/>
            </c:spPr>
          </c:marker>
          <c:xVal>
            <c:numRef>
              <c:f>'Analysis - 3 replicates'!$I$4:$I$10</c:f>
            </c:numRef>
          </c:xVal>
          <c:yVal>
            <c:numRef>
              <c:f>'Analysis - 3 replicates'!$K$4:$K$10</c:f>
              <c:numCache>
                <c:formatCode>General</c:formatCode>
                <c:ptCount val="7"/>
                <c:pt idx="0">
                  <c:v>0</c:v>
                </c:pt>
                <c:pt idx="1">
                  <c:v>0</c:v>
                </c:pt>
                <c:pt idx="2">
                  <c:v>0</c:v>
                </c:pt>
                <c:pt idx="3">
                  <c:v>0</c:v>
                </c:pt>
                <c:pt idx="4">
                  <c:v>0</c:v>
                </c:pt>
                <c:pt idx="5">
                  <c:v>0</c:v>
                </c:pt>
                <c:pt idx="6">
                  <c:v>0</c:v>
                </c:pt>
              </c:numCache>
            </c:numRef>
          </c:yVal>
          <c:smooth val="0"/>
          <c:extLst>
            <c:ext xmlns:c16="http://schemas.microsoft.com/office/drawing/2014/chart" uri="{C3380CC4-5D6E-409C-BE32-E72D297353CC}">
              <c16:uniqueId val="{00000000-C676-4E74-8AF5-966767E9597C}"/>
            </c:ext>
          </c:extLst>
        </c:ser>
        <c:dLbls>
          <c:showLegendKey val="0"/>
          <c:showVal val="0"/>
          <c:showCatName val="0"/>
          <c:showSerName val="0"/>
          <c:showPercent val="0"/>
          <c:showBubbleSize val="0"/>
        </c:dLbls>
        <c:axId val="1143300368"/>
        <c:axId val="1143303728"/>
      </c:scatterChart>
      <c:valAx>
        <c:axId val="1143300368"/>
        <c:scaling>
          <c:logBase val="10"/>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r>
                  <a:rPr lang="en-US"/>
                  <a:t>ATP (Picomoles)</a:t>
                </a:r>
              </a:p>
            </c:rich>
          </c:tx>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143303728"/>
        <c:crosses val="autoZero"/>
        <c:crossBetween val="midCat"/>
      </c:valAx>
      <c:valAx>
        <c:axId val="1143303728"/>
        <c:scaling>
          <c:logBase val="10"/>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r>
                  <a:rPr lang="en-US"/>
                  <a:t>BG Corrected Luminescence</a:t>
                </a:r>
              </a:p>
            </c:rich>
          </c:tx>
          <c:overlay val="0"/>
          <c:spPr>
            <a:noFill/>
            <a:ln>
              <a:noFill/>
            </a:ln>
            <a:effectLst/>
          </c:spPr>
          <c:txPr>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low"/>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143300368"/>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200"/>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0</xdr:col>
      <xdr:colOff>428625</xdr:colOff>
      <xdr:row>0</xdr:row>
      <xdr:rowOff>0</xdr:rowOff>
    </xdr:from>
    <xdr:to>
      <xdr:col>5</xdr:col>
      <xdr:colOff>587399</xdr:colOff>
      <xdr:row>5</xdr:row>
      <xdr:rowOff>146022</xdr:rowOff>
    </xdr:to>
    <xdr:pic>
      <xdr:nvPicPr>
        <xdr:cNvPr id="2" name="Picture 1">
          <a:extLst>
            <a:ext uri="{FF2B5EF4-FFF2-40B4-BE49-F238E27FC236}">
              <a16:creationId xmlns:a16="http://schemas.microsoft.com/office/drawing/2014/main" id="{608B077E-8984-4C40-9705-F16E83F1297C}"/>
            </a:ext>
          </a:extLst>
        </xdr:cNvPr>
        <xdr:cNvPicPr>
          <a:picLocks noChangeAspect="1"/>
        </xdr:cNvPicPr>
      </xdr:nvPicPr>
      <xdr:blipFill>
        <a:blip xmlns:r="http://schemas.openxmlformats.org/officeDocument/2006/relationships" r:embed="rId1"/>
        <a:stretch>
          <a:fillRect/>
        </a:stretch>
      </xdr:blipFill>
      <xdr:spPr>
        <a:xfrm>
          <a:off x="428625" y="0"/>
          <a:ext cx="3206774" cy="11461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0</xdr:colOff>
      <xdr:row>7</xdr:row>
      <xdr:rowOff>0</xdr:rowOff>
    </xdr:from>
    <xdr:to>
      <xdr:col>22</xdr:col>
      <xdr:colOff>598714</xdr:colOff>
      <xdr:row>26</xdr:row>
      <xdr:rowOff>122465</xdr:rowOff>
    </xdr:to>
    <xdr:graphicFrame macro="">
      <xdr:nvGraphicFramePr>
        <xdr:cNvPr id="2" name="Chart 1">
          <a:extLst>
            <a:ext uri="{FF2B5EF4-FFF2-40B4-BE49-F238E27FC236}">
              <a16:creationId xmlns:a16="http://schemas.microsoft.com/office/drawing/2014/main" id="{AB837FAB-435B-4742-B688-A26E966AE5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13</xdr:col>
      <xdr:colOff>0</xdr:colOff>
      <xdr:row>7</xdr:row>
      <xdr:rowOff>0</xdr:rowOff>
    </xdr:from>
    <xdr:to>
      <xdr:col>22</xdr:col>
      <xdr:colOff>598714</xdr:colOff>
      <xdr:row>26</xdr:row>
      <xdr:rowOff>122465</xdr:rowOff>
    </xdr:to>
    <xdr:graphicFrame macro="">
      <xdr:nvGraphicFramePr>
        <xdr:cNvPr id="9" name="Chart 8">
          <a:extLst>
            <a:ext uri="{FF2B5EF4-FFF2-40B4-BE49-F238E27FC236}">
              <a16:creationId xmlns:a16="http://schemas.microsoft.com/office/drawing/2014/main" id="{38EF0C2B-3654-4ED4-86D3-B0E388454E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0CE70-3F48-413A-A2B1-1A74D30E97FC}">
  <dimension ref="C3:M99"/>
  <sheetViews>
    <sheetView showGridLines="0" tabSelected="1" zoomScale="85" zoomScaleNormal="85" workbookViewId="0"/>
  </sheetViews>
  <sheetFormatPr defaultRowHeight="12.75" x14ac:dyDescent="0.2"/>
  <cols>
    <col min="1" max="9" width="9.140625" style="101"/>
    <col min="10" max="10" width="14.7109375" style="101" customWidth="1"/>
    <col min="11" max="12" width="9.140625" style="101"/>
    <col min="13" max="13" width="10.7109375" style="101" customWidth="1"/>
    <col min="14" max="16384" width="9.140625" style="101"/>
  </cols>
  <sheetData>
    <row r="3" spans="3:13" ht="27.75" x14ac:dyDescent="0.2">
      <c r="J3" s="1" t="s">
        <v>10</v>
      </c>
    </row>
    <row r="8" spans="3:13" ht="18" x14ac:dyDescent="0.25">
      <c r="C8" s="102" t="s">
        <v>20</v>
      </c>
      <c r="D8" s="4"/>
      <c r="E8" s="4"/>
      <c r="F8" s="4"/>
      <c r="G8" s="4"/>
      <c r="H8" s="4"/>
      <c r="I8" s="4"/>
      <c r="J8" s="4"/>
      <c r="K8" s="4"/>
      <c r="L8" s="4"/>
      <c r="M8" s="4"/>
    </row>
    <row r="9" spans="3:13" ht="15" customHeight="1" x14ac:dyDescent="0.2">
      <c r="C9" s="103" t="s">
        <v>73</v>
      </c>
      <c r="D9" s="103"/>
      <c r="E9" s="103"/>
      <c r="F9" s="103"/>
      <c r="G9" s="103"/>
      <c r="H9" s="103"/>
      <c r="I9" s="103"/>
      <c r="J9" s="103"/>
      <c r="K9" s="103"/>
      <c r="L9" s="103"/>
      <c r="M9" s="103"/>
    </row>
    <row r="10" spans="3:13" ht="12.75" customHeight="1" x14ac:dyDescent="0.2">
      <c r="C10" s="103"/>
      <c r="D10" s="103"/>
      <c r="E10" s="103"/>
      <c r="F10" s="103"/>
      <c r="G10" s="103"/>
      <c r="H10" s="103"/>
      <c r="I10" s="103"/>
      <c r="J10" s="103"/>
      <c r="K10" s="103"/>
      <c r="L10" s="103"/>
      <c r="M10" s="103"/>
    </row>
    <row r="11" spans="3:13" ht="12.75" customHeight="1" x14ac:dyDescent="0.2">
      <c r="C11" s="103"/>
      <c r="D11" s="103"/>
      <c r="E11" s="103"/>
      <c r="F11" s="103"/>
      <c r="G11" s="103"/>
      <c r="H11" s="103"/>
      <c r="I11" s="103"/>
      <c r="J11" s="103"/>
      <c r="K11" s="103"/>
      <c r="L11" s="103"/>
      <c r="M11" s="103"/>
    </row>
    <row r="12" spans="3:13" ht="12.75" customHeight="1" x14ac:dyDescent="0.2">
      <c r="C12" s="103"/>
      <c r="D12" s="103"/>
      <c r="E12" s="103"/>
      <c r="F12" s="103"/>
      <c r="G12" s="103"/>
      <c r="H12" s="103"/>
      <c r="I12" s="103"/>
      <c r="J12" s="103"/>
      <c r="K12" s="103"/>
      <c r="L12" s="103"/>
      <c r="M12" s="103"/>
    </row>
    <row r="13" spans="3:13" ht="12.75" customHeight="1" x14ac:dyDescent="0.2">
      <c r="C13" s="103"/>
      <c r="D13" s="103"/>
      <c r="E13" s="103"/>
      <c r="F13" s="103"/>
      <c r="G13" s="103"/>
      <c r="H13" s="103"/>
      <c r="I13" s="103"/>
      <c r="J13" s="103"/>
      <c r="K13" s="103"/>
      <c r="L13" s="103"/>
      <c r="M13" s="103"/>
    </row>
    <row r="14" spans="3:13" ht="12.75" customHeight="1" x14ac:dyDescent="0.2">
      <c r="C14" s="103"/>
      <c r="D14" s="103"/>
      <c r="E14" s="103"/>
      <c r="F14" s="103"/>
      <c r="G14" s="103"/>
      <c r="H14" s="103"/>
      <c r="I14" s="103"/>
      <c r="J14" s="103"/>
      <c r="K14" s="103"/>
      <c r="L14" s="103"/>
      <c r="M14" s="103"/>
    </row>
    <row r="15" spans="3:13" ht="12.75" customHeight="1" x14ac:dyDescent="0.2">
      <c r="C15" s="103"/>
      <c r="D15" s="103"/>
      <c r="E15" s="103"/>
      <c r="F15" s="103"/>
      <c r="G15" s="103"/>
      <c r="H15" s="103"/>
      <c r="I15" s="103"/>
      <c r="J15" s="103"/>
      <c r="K15" s="103"/>
      <c r="L15" s="103"/>
      <c r="M15" s="103"/>
    </row>
    <row r="16" spans="3:13" ht="12.75" customHeight="1" x14ac:dyDescent="0.2">
      <c r="C16" s="103"/>
      <c r="D16" s="103"/>
      <c r="E16" s="103"/>
      <c r="F16" s="103"/>
      <c r="G16" s="103"/>
      <c r="H16" s="103"/>
      <c r="I16" s="103"/>
      <c r="J16" s="103"/>
      <c r="K16" s="103"/>
      <c r="L16" s="103"/>
      <c r="M16" s="103"/>
    </row>
    <row r="17" spans="3:13" ht="12.75" customHeight="1" x14ac:dyDescent="0.2">
      <c r="C17" s="103"/>
      <c r="D17" s="103"/>
      <c r="E17" s="103"/>
      <c r="F17" s="103"/>
      <c r="G17" s="103"/>
      <c r="H17" s="103"/>
      <c r="I17" s="103"/>
      <c r="J17" s="103"/>
      <c r="K17" s="103"/>
      <c r="L17" s="103"/>
      <c r="M17" s="103"/>
    </row>
    <row r="18" spans="3:13" ht="12.75" customHeight="1" x14ac:dyDescent="0.2">
      <c r="C18" s="103"/>
      <c r="D18" s="103"/>
      <c r="E18" s="103"/>
      <c r="F18" s="103"/>
      <c r="G18" s="103"/>
      <c r="H18" s="103"/>
      <c r="I18" s="103"/>
      <c r="J18" s="103"/>
      <c r="K18" s="103"/>
      <c r="L18" s="103"/>
      <c r="M18" s="103"/>
    </row>
    <row r="19" spans="3:13" ht="12.75" customHeight="1" x14ac:dyDescent="0.2">
      <c r="C19" s="103"/>
      <c r="D19" s="103"/>
      <c r="E19" s="103"/>
      <c r="F19" s="103"/>
      <c r="G19" s="103"/>
      <c r="H19" s="103"/>
      <c r="I19" s="103"/>
      <c r="J19" s="103"/>
      <c r="K19" s="103"/>
      <c r="L19" s="103"/>
      <c r="M19" s="103"/>
    </row>
    <row r="20" spans="3:13" ht="12.75" customHeight="1" x14ac:dyDescent="0.2">
      <c r="C20" s="103"/>
      <c r="D20" s="103"/>
      <c r="E20" s="103"/>
      <c r="F20" s="103"/>
      <c r="G20" s="103"/>
      <c r="H20" s="103"/>
      <c r="I20" s="103"/>
      <c r="J20" s="103"/>
      <c r="K20" s="103"/>
      <c r="L20" s="103"/>
      <c r="M20" s="103"/>
    </row>
    <row r="21" spans="3:13" ht="12.75" customHeight="1" x14ac:dyDescent="0.2">
      <c r="C21" s="103"/>
      <c r="D21" s="103"/>
      <c r="E21" s="103"/>
      <c r="F21" s="103"/>
      <c r="G21" s="103"/>
      <c r="H21" s="103"/>
      <c r="I21" s="103"/>
      <c r="J21" s="103"/>
      <c r="K21" s="103"/>
      <c r="L21" s="103"/>
      <c r="M21" s="103"/>
    </row>
    <row r="22" spans="3:13" ht="12.75" customHeight="1" x14ac:dyDescent="0.2">
      <c r="C22" s="103"/>
      <c r="D22" s="103"/>
      <c r="E22" s="103"/>
      <c r="F22" s="103"/>
      <c r="G22" s="103"/>
      <c r="H22" s="103"/>
      <c r="I22" s="103"/>
      <c r="J22" s="103"/>
      <c r="K22" s="103"/>
      <c r="L22" s="103"/>
      <c r="M22" s="103"/>
    </row>
    <row r="23" spans="3:13" ht="12.75" customHeight="1" x14ac:dyDescent="0.2">
      <c r="C23" s="103"/>
      <c r="D23" s="103"/>
      <c r="E23" s="103"/>
      <c r="F23" s="103"/>
      <c r="G23" s="103"/>
      <c r="H23" s="103"/>
      <c r="I23" s="103"/>
      <c r="J23" s="103"/>
      <c r="K23" s="103"/>
      <c r="L23" s="103"/>
      <c r="M23" s="103"/>
    </row>
    <row r="24" spans="3:13" ht="12.75" customHeight="1" x14ac:dyDescent="0.2">
      <c r="C24" s="103"/>
      <c r="D24" s="103"/>
      <c r="E24" s="103"/>
      <c r="F24" s="103"/>
      <c r="G24" s="103"/>
      <c r="H24" s="103"/>
      <c r="I24" s="103"/>
      <c r="J24" s="103"/>
      <c r="K24" s="103"/>
      <c r="L24" s="103"/>
      <c r="M24" s="103"/>
    </row>
    <row r="25" spans="3:13" ht="12.75" customHeight="1" x14ac:dyDescent="0.2">
      <c r="C25" s="103"/>
      <c r="D25" s="103"/>
      <c r="E25" s="103"/>
      <c r="F25" s="103"/>
      <c r="G25" s="103"/>
      <c r="H25" s="103"/>
      <c r="I25" s="103"/>
      <c r="J25" s="103"/>
      <c r="K25" s="103"/>
      <c r="L25" s="103"/>
      <c r="M25" s="103"/>
    </row>
    <row r="26" spans="3:13" ht="12.75" customHeight="1" x14ac:dyDescent="0.2">
      <c r="C26" s="103"/>
      <c r="D26" s="103"/>
      <c r="E26" s="103"/>
      <c r="F26" s="103"/>
      <c r="G26" s="103"/>
      <c r="H26" s="103"/>
      <c r="I26" s="103"/>
      <c r="J26" s="103"/>
      <c r="K26" s="103"/>
      <c r="L26" s="103"/>
      <c r="M26" s="103"/>
    </row>
    <row r="27" spans="3:13" ht="12.75" customHeight="1" x14ac:dyDescent="0.2">
      <c r="C27" s="103"/>
      <c r="D27" s="103"/>
      <c r="E27" s="103"/>
      <c r="F27" s="103"/>
      <c r="G27" s="103"/>
      <c r="H27" s="103"/>
      <c r="I27" s="103"/>
      <c r="J27" s="103"/>
      <c r="K27" s="103"/>
      <c r="L27" s="103"/>
      <c r="M27" s="103"/>
    </row>
    <row r="28" spans="3:13" ht="12.75" customHeight="1" x14ac:dyDescent="0.2">
      <c r="C28" s="103"/>
      <c r="D28" s="103"/>
      <c r="E28" s="103"/>
      <c r="F28" s="103"/>
      <c r="G28" s="103"/>
      <c r="H28" s="103"/>
      <c r="I28" s="103"/>
      <c r="J28" s="103"/>
      <c r="K28" s="103"/>
      <c r="L28" s="103"/>
      <c r="M28" s="103"/>
    </row>
    <row r="29" spans="3:13" ht="12.75" customHeight="1" x14ac:dyDescent="0.2">
      <c r="C29" s="103"/>
      <c r="D29" s="103"/>
      <c r="E29" s="103"/>
      <c r="F29" s="103"/>
      <c r="G29" s="103"/>
      <c r="H29" s="103"/>
      <c r="I29" s="103"/>
      <c r="J29" s="103"/>
      <c r="K29" s="103"/>
      <c r="L29" s="103"/>
      <c r="M29" s="103"/>
    </row>
    <row r="30" spans="3:13" ht="12.75" customHeight="1" x14ac:dyDescent="0.2">
      <c r="C30" s="103"/>
      <c r="D30" s="103"/>
      <c r="E30" s="103"/>
      <c r="F30" s="103"/>
      <c r="G30" s="103"/>
      <c r="H30" s="103"/>
      <c r="I30" s="103"/>
      <c r="J30" s="103"/>
      <c r="K30" s="103"/>
      <c r="L30" s="103"/>
      <c r="M30" s="103"/>
    </row>
    <row r="31" spans="3:13" ht="12.75" customHeight="1" x14ac:dyDescent="0.2">
      <c r="C31" s="103"/>
      <c r="D31" s="103"/>
      <c r="E31" s="103"/>
      <c r="F31" s="103"/>
      <c r="G31" s="103"/>
      <c r="H31" s="103"/>
      <c r="I31" s="103"/>
      <c r="J31" s="103"/>
      <c r="K31" s="103"/>
      <c r="L31" s="103"/>
      <c r="M31" s="103"/>
    </row>
    <row r="32" spans="3:13" ht="12.75" customHeight="1" x14ac:dyDescent="0.2">
      <c r="C32" s="103"/>
      <c r="D32" s="103"/>
      <c r="E32" s="103"/>
      <c r="F32" s="103"/>
      <c r="G32" s="103"/>
      <c r="H32" s="103"/>
      <c r="I32" s="103"/>
      <c r="J32" s="103"/>
      <c r="K32" s="103"/>
      <c r="L32" s="103"/>
      <c r="M32" s="103"/>
    </row>
    <row r="33" spans="3:13" ht="12.75" customHeight="1" x14ac:dyDescent="0.2">
      <c r="C33" s="103"/>
      <c r="D33" s="103"/>
      <c r="E33" s="103"/>
      <c r="F33" s="103"/>
      <c r="G33" s="103"/>
      <c r="H33" s="103"/>
      <c r="I33" s="103"/>
      <c r="J33" s="103"/>
      <c r="K33" s="103"/>
      <c r="L33" s="103"/>
      <c r="M33" s="103"/>
    </row>
    <row r="34" spans="3:13" ht="12.75" customHeight="1" x14ac:dyDescent="0.2">
      <c r="C34" s="103"/>
      <c r="D34" s="103"/>
      <c r="E34" s="103"/>
      <c r="F34" s="103"/>
      <c r="G34" s="103"/>
      <c r="H34" s="103"/>
      <c r="I34" s="103"/>
      <c r="J34" s="103"/>
      <c r="K34" s="103"/>
      <c r="L34" s="103"/>
      <c r="M34" s="103"/>
    </row>
    <row r="35" spans="3:13" ht="12.75" customHeight="1" x14ac:dyDescent="0.2">
      <c r="C35" s="103"/>
      <c r="D35" s="103"/>
      <c r="E35" s="103"/>
      <c r="F35" s="103"/>
      <c r="G35" s="103"/>
      <c r="H35" s="103"/>
      <c r="I35" s="103"/>
      <c r="J35" s="103"/>
      <c r="K35" s="103"/>
      <c r="L35" s="103"/>
      <c r="M35" s="103"/>
    </row>
    <row r="36" spans="3:13" ht="12.75" customHeight="1" x14ac:dyDescent="0.2">
      <c r="C36" s="103"/>
      <c r="D36" s="103"/>
      <c r="E36" s="103"/>
      <c r="F36" s="103"/>
      <c r="G36" s="103"/>
      <c r="H36" s="103"/>
      <c r="I36" s="103"/>
      <c r="J36" s="103"/>
      <c r="K36" s="103"/>
      <c r="L36" s="103"/>
      <c r="M36" s="103"/>
    </row>
    <row r="37" spans="3:13" ht="12.75" customHeight="1" x14ac:dyDescent="0.2">
      <c r="C37" s="103"/>
      <c r="D37" s="103"/>
      <c r="E37" s="103"/>
      <c r="F37" s="103"/>
      <c r="G37" s="103"/>
      <c r="H37" s="103"/>
      <c r="I37" s="103"/>
      <c r="J37" s="103"/>
      <c r="K37" s="103"/>
      <c r="L37" s="103"/>
      <c r="M37" s="103"/>
    </row>
    <row r="38" spans="3:13" ht="12.75" customHeight="1" x14ac:dyDescent="0.2">
      <c r="C38" s="103"/>
      <c r="D38" s="103"/>
      <c r="E38" s="103"/>
      <c r="F38" s="103"/>
      <c r="G38" s="103"/>
      <c r="H38" s="103"/>
      <c r="I38" s="103"/>
      <c r="J38" s="103"/>
      <c r="K38" s="103"/>
      <c r="L38" s="103"/>
      <c r="M38" s="103"/>
    </row>
    <row r="39" spans="3:13" ht="12.75" customHeight="1" x14ac:dyDescent="0.2">
      <c r="C39" s="103"/>
      <c r="D39" s="103"/>
      <c r="E39" s="103"/>
      <c r="F39" s="103"/>
      <c r="G39" s="103"/>
      <c r="H39" s="103"/>
      <c r="I39" s="103"/>
      <c r="J39" s="103"/>
      <c r="K39" s="103"/>
      <c r="L39" s="103"/>
      <c r="M39" s="103"/>
    </row>
    <row r="40" spans="3:13" ht="12.75" customHeight="1" x14ac:dyDescent="0.2">
      <c r="C40" s="103"/>
      <c r="D40" s="103"/>
      <c r="E40" s="103"/>
      <c r="F40" s="103"/>
      <c r="G40" s="103"/>
      <c r="H40" s="103"/>
      <c r="I40" s="103"/>
      <c r="J40" s="103"/>
      <c r="K40" s="103"/>
      <c r="L40" s="103"/>
      <c r="M40" s="103"/>
    </row>
    <row r="41" spans="3:13" ht="12.75" customHeight="1" x14ac:dyDescent="0.2">
      <c r="C41" s="103"/>
      <c r="D41" s="103"/>
      <c r="E41" s="103"/>
      <c r="F41" s="103"/>
      <c r="G41" s="103"/>
      <c r="H41" s="103"/>
      <c r="I41" s="103"/>
      <c r="J41" s="103"/>
      <c r="K41" s="103"/>
      <c r="L41" s="103"/>
      <c r="M41" s="103"/>
    </row>
    <row r="42" spans="3:13" ht="12.75" customHeight="1" x14ac:dyDescent="0.2">
      <c r="C42" s="103"/>
      <c r="D42" s="103"/>
      <c r="E42" s="103"/>
      <c r="F42" s="103"/>
      <c r="G42" s="103"/>
      <c r="H42" s="103"/>
      <c r="I42" s="103"/>
      <c r="J42" s="103"/>
      <c r="K42" s="103"/>
      <c r="L42" s="103"/>
      <c r="M42" s="103"/>
    </row>
    <row r="43" spans="3:13" ht="12.75" customHeight="1" x14ac:dyDescent="0.2">
      <c r="C43" s="103"/>
      <c r="D43" s="103"/>
      <c r="E43" s="103"/>
      <c r="F43" s="103"/>
      <c r="G43" s="103"/>
      <c r="H43" s="103"/>
      <c r="I43" s="103"/>
      <c r="J43" s="103"/>
      <c r="K43" s="103"/>
      <c r="L43" s="103"/>
      <c r="M43" s="103"/>
    </row>
    <row r="44" spans="3:13" ht="12.75" customHeight="1" x14ac:dyDescent="0.2">
      <c r="C44" s="103"/>
      <c r="D44" s="103"/>
      <c r="E44" s="103"/>
      <c r="F44" s="103"/>
      <c r="G44" s="103"/>
      <c r="H44" s="103"/>
      <c r="I44" s="103"/>
      <c r="J44" s="103"/>
      <c r="K44" s="103"/>
      <c r="L44" s="103"/>
      <c r="M44" s="103"/>
    </row>
    <row r="45" spans="3:13" ht="12.75" customHeight="1" x14ac:dyDescent="0.2">
      <c r="C45" s="103"/>
      <c r="D45" s="103"/>
      <c r="E45" s="103"/>
      <c r="F45" s="103"/>
      <c r="G45" s="103"/>
      <c r="H45" s="103"/>
      <c r="I45" s="103"/>
      <c r="J45" s="103"/>
      <c r="K45" s="103"/>
      <c r="L45" s="103"/>
      <c r="M45" s="103"/>
    </row>
    <row r="46" spans="3:13" ht="12.75" customHeight="1" x14ac:dyDescent="0.2">
      <c r="C46" s="103"/>
      <c r="D46" s="103"/>
      <c r="E46" s="103"/>
      <c r="F46" s="103"/>
      <c r="G46" s="103"/>
      <c r="H46" s="103"/>
      <c r="I46" s="103"/>
      <c r="J46" s="103"/>
      <c r="K46" s="103"/>
      <c r="L46" s="103"/>
      <c r="M46" s="103"/>
    </row>
    <row r="47" spans="3:13" ht="12.75" customHeight="1" x14ac:dyDescent="0.2">
      <c r="C47" s="103"/>
      <c r="D47" s="103"/>
      <c r="E47" s="103"/>
      <c r="F47" s="103"/>
      <c r="G47" s="103"/>
      <c r="H47" s="103"/>
      <c r="I47" s="103"/>
      <c r="J47" s="103"/>
      <c r="K47" s="103"/>
      <c r="L47" s="103"/>
      <c r="M47" s="103"/>
    </row>
    <row r="48" spans="3:13" ht="12.75" customHeight="1" x14ac:dyDescent="0.2">
      <c r="C48" s="103"/>
      <c r="D48" s="103"/>
      <c r="E48" s="103"/>
      <c r="F48" s="103"/>
      <c r="G48" s="103"/>
      <c r="H48" s="103"/>
      <c r="I48" s="103"/>
      <c r="J48" s="103"/>
      <c r="K48" s="103"/>
      <c r="L48" s="103"/>
      <c r="M48" s="103"/>
    </row>
    <row r="49" spans="3:13" ht="12.75" customHeight="1" x14ac:dyDescent="0.2">
      <c r="C49" s="103"/>
      <c r="D49" s="103"/>
      <c r="E49" s="103"/>
      <c r="F49" s="103"/>
      <c r="G49" s="103"/>
      <c r="H49" s="103"/>
      <c r="I49" s="103"/>
      <c r="J49" s="103"/>
      <c r="K49" s="103"/>
      <c r="L49" s="103"/>
      <c r="M49" s="103"/>
    </row>
    <row r="50" spans="3:13" ht="12.75" customHeight="1" x14ac:dyDescent="0.2">
      <c r="C50" s="103"/>
      <c r="D50" s="103"/>
      <c r="E50" s="103"/>
      <c r="F50" s="103"/>
      <c r="G50" s="103"/>
      <c r="H50" s="103"/>
      <c r="I50" s="103"/>
      <c r="J50" s="103"/>
      <c r="K50" s="103"/>
      <c r="L50" s="103"/>
      <c r="M50" s="103"/>
    </row>
    <row r="51" spans="3:13" ht="12.75" customHeight="1" x14ac:dyDescent="0.2">
      <c r="C51" s="103"/>
      <c r="D51" s="103"/>
      <c r="E51" s="103"/>
      <c r="F51" s="103"/>
      <c r="G51" s="103"/>
      <c r="H51" s="103"/>
      <c r="I51" s="103"/>
      <c r="J51" s="103"/>
      <c r="K51" s="103"/>
      <c r="L51" s="103"/>
      <c r="M51" s="103"/>
    </row>
    <row r="52" spans="3:13" ht="12.75" customHeight="1" x14ac:dyDescent="0.2">
      <c r="C52" s="103"/>
      <c r="D52" s="103"/>
      <c r="E52" s="103"/>
      <c r="F52" s="103"/>
      <c r="G52" s="103"/>
      <c r="H52" s="103"/>
      <c r="I52" s="103"/>
      <c r="J52" s="103"/>
      <c r="K52" s="103"/>
      <c r="L52" s="103"/>
      <c r="M52" s="103"/>
    </row>
    <row r="53" spans="3:13" ht="12.75" customHeight="1" x14ac:dyDescent="0.2">
      <c r="C53" s="103"/>
      <c r="D53" s="103"/>
      <c r="E53" s="103"/>
      <c r="F53" s="103"/>
      <c r="G53" s="103"/>
      <c r="H53" s="103"/>
      <c r="I53" s="103"/>
      <c r="J53" s="103"/>
      <c r="K53" s="103"/>
      <c r="L53" s="103"/>
      <c r="M53" s="103"/>
    </row>
    <row r="54" spans="3:13" ht="12.75" customHeight="1" x14ac:dyDescent="0.2">
      <c r="C54" s="103"/>
      <c r="D54" s="103"/>
      <c r="E54" s="103"/>
      <c r="F54" s="103"/>
      <c r="G54" s="103"/>
      <c r="H54" s="103"/>
      <c r="I54" s="103"/>
      <c r="J54" s="103"/>
      <c r="K54" s="103"/>
      <c r="L54" s="103"/>
      <c r="M54" s="103"/>
    </row>
    <row r="55" spans="3:13" ht="12.75" customHeight="1" x14ac:dyDescent="0.2">
      <c r="C55" s="104"/>
      <c r="D55" s="104"/>
      <c r="E55" s="104"/>
      <c r="F55" s="104"/>
      <c r="G55" s="104"/>
      <c r="H55" s="104"/>
      <c r="I55" s="104"/>
      <c r="J55" s="104"/>
      <c r="K55" s="104"/>
      <c r="L55" s="104"/>
      <c r="M55" s="104"/>
    </row>
    <row r="56" spans="3:13" ht="12.75" customHeight="1" x14ac:dyDescent="0.2">
      <c r="C56" s="104"/>
      <c r="D56" s="104"/>
      <c r="E56" s="104"/>
      <c r="F56" s="104"/>
      <c r="G56" s="104"/>
      <c r="H56" s="104"/>
      <c r="I56" s="104"/>
      <c r="J56" s="104"/>
      <c r="K56" s="104"/>
      <c r="L56" s="104"/>
      <c r="M56" s="104"/>
    </row>
    <row r="57" spans="3:13" ht="12.75" customHeight="1" x14ac:dyDescent="0.2">
      <c r="C57" s="104"/>
      <c r="D57" s="104"/>
      <c r="E57" s="104"/>
      <c r="F57" s="104"/>
      <c r="G57" s="104"/>
      <c r="H57" s="104"/>
      <c r="I57" s="104"/>
      <c r="J57" s="104"/>
      <c r="K57" s="104"/>
      <c r="L57" s="104"/>
      <c r="M57" s="104"/>
    </row>
    <row r="58" spans="3:13" ht="12.75" customHeight="1" x14ac:dyDescent="0.2">
      <c r="C58" s="104"/>
      <c r="D58" s="104"/>
      <c r="E58" s="104"/>
      <c r="F58" s="104"/>
      <c r="G58" s="104"/>
      <c r="H58" s="104"/>
      <c r="I58" s="104"/>
      <c r="J58" s="104"/>
      <c r="K58" s="104"/>
      <c r="L58" s="104"/>
      <c r="M58" s="104"/>
    </row>
    <row r="59" spans="3:13" ht="12.75" customHeight="1" x14ac:dyDescent="0.2">
      <c r="C59" s="104"/>
      <c r="D59" s="104"/>
      <c r="E59" s="104"/>
      <c r="F59" s="104"/>
      <c r="G59" s="104"/>
      <c r="H59" s="104"/>
      <c r="I59" s="104"/>
      <c r="J59" s="104"/>
      <c r="K59" s="104"/>
      <c r="L59" s="104"/>
      <c r="M59" s="104"/>
    </row>
    <row r="60" spans="3:13" ht="12.75" customHeight="1" x14ac:dyDescent="0.2">
      <c r="C60" s="104"/>
      <c r="D60" s="104"/>
      <c r="E60" s="104"/>
      <c r="F60" s="104"/>
      <c r="G60" s="104"/>
      <c r="H60" s="104"/>
      <c r="I60" s="104"/>
      <c r="J60" s="104"/>
      <c r="K60" s="104"/>
      <c r="L60" s="104"/>
      <c r="M60" s="104"/>
    </row>
    <row r="61" spans="3:13" ht="12.75" customHeight="1" x14ac:dyDescent="0.2">
      <c r="C61" s="104"/>
      <c r="D61" s="104"/>
      <c r="E61" s="104"/>
      <c r="F61" s="104"/>
      <c r="G61" s="104"/>
      <c r="H61" s="104"/>
      <c r="I61" s="104"/>
      <c r="J61" s="104"/>
      <c r="K61" s="104"/>
      <c r="L61" s="104"/>
      <c r="M61" s="104"/>
    </row>
    <row r="62" spans="3:13" ht="12.75" customHeight="1" x14ac:dyDescent="0.2">
      <c r="C62" s="104"/>
      <c r="D62" s="104"/>
      <c r="E62" s="104"/>
      <c r="F62" s="104"/>
      <c r="G62" s="104"/>
      <c r="H62" s="104"/>
      <c r="I62" s="104"/>
      <c r="J62" s="104"/>
      <c r="K62" s="104"/>
      <c r="L62" s="104"/>
      <c r="M62" s="104"/>
    </row>
    <row r="63" spans="3:13" ht="12.75" customHeight="1" x14ac:dyDescent="0.2">
      <c r="C63" s="104"/>
      <c r="D63" s="104"/>
      <c r="E63" s="104"/>
      <c r="F63" s="104"/>
      <c r="G63" s="104"/>
      <c r="H63" s="104"/>
      <c r="I63" s="104"/>
      <c r="J63" s="104"/>
      <c r="K63" s="104"/>
      <c r="L63" s="104"/>
      <c r="M63" s="104"/>
    </row>
    <row r="64" spans="3:13" ht="12.75" customHeight="1" x14ac:dyDescent="0.2">
      <c r="C64" s="104"/>
      <c r="D64" s="104"/>
      <c r="E64" s="104"/>
      <c r="F64" s="104"/>
      <c r="G64" s="104"/>
      <c r="H64" s="104"/>
      <c r="I64" s="104"/>
      <c r="J64" s="104"/>
      <c r="K64" s="104"/>
      <c r="L64" s="104"/>
      <c r="M64" s="104"/>
    </row>
    <row r="65" spans="3:13" ht="12.75" customHeight="1" x14ac:dyDescent="0.2">
      <c r="C65" s="104"/>
      <c r="D65" s="104"/>
      <c r="E65" s="104"/>
      <c r="F65" s="104"/>
      <c r="G65" s="104"/>
      <c r="H65" s="104"/>
      <c r="I65" s="104"/>
      <c r="J65" s="104"/>
      <c r="K65" s="104"/>
      <c r="L65" s="104"/>
      <c r="M65" s="104"/>
    </row>
    <row r="66" spans="3:13" ht="12.75" customHeight="1" x14ac:dyDescent="0.2">
      <c r="C66" s="104"/>
      <c r="D66" s="104"/>
      <c r="E66" s="104"/>
      <c r="F66" s="104"/>
      <c r="G66" s="104"/>
      <c r="H66" s="104"/>
      <c r="I66" s="104"/>
      <c r="J66" s="104"/>
      <c r="K66" s="104"/>
      <c r="L66" s="104"/>
      <c r="M66" s="104"/>
    </row>
    <row r="67" spans="3:13" ht="12.75" customHeight="1" x14ac:dyDescent="0.2">
      <c r="C67" s="105"/>
      <c r="D67" s="105"/>
      <c r="E67" s="105"/>
      <c r="F67" s="105"/>
      <c r="G67" s="105"/>
      <c r="H67" s="105"/>
      <c r="I67" s="105"/>
      <c r="J67" s="105"/>
      <c r="K67" s="105"/>
    </row>
    <row r="68" spans="3:13" ht="12.75" customHeight="1" x14ac:dyDescent="0.2">
      <c r="C68" s="105"/>
      <c r="D68" s="105"/>
      <c r="E68" s="105"/>
      <c r="F68" s="105"/>
      <c r="G68" s="105"/>
      <c r="H68" s="105"/>
      <c r="I68" s="105"/>
      <c r="J68" s="105"/>
      <c r="K68" s="105"/>
    </row>
    <row r="69" spans="3:13" ht="12.75" customHeight="1" x14ac:dyDescent="0.2">
      <c r="C69" s="105"/>
      <c r="D69" s="105"/>
      <c r="E69" s="105"/>
      <c r="F69" s="105"/>
      <c r="G69" s="105"/>
      <c r="H69" s="105"/>
      <c r="I69" s="105"/>
      <c r="J69" s="105"/>
      <c r="K69" s="105"/>
    </row>
    <row r="70" spans="3:13" ht="12.75" customHeight="1" x14ac:dyDescent="0.2">
      <c r="C70" s="105"/>
      <c r="D70" s="105"/>
      <c r="E70" s="105"/>
      <c r="F70" s="105"/>
      <c r="G70" s="105"/>
      <c r="H70" s="105"/>
      <c r="I70" s="105"/>
      <c r="J70" s="105"/>
      <c r="K70" s="105"/>
    </row>
    <row r="71" spans="3:13" ht="12.75" customHeight="1" x14ac:dyDescent="0.2">
      <c r="C71" s="105"/>
      <c r="D71" s="105"/>
      <c r="E71" s="105"/>
      <c r="F71" s="105"/>
      <c r="G71" s="105"/>
      <c r="H71" s="105"/>
      <c r="I71" s="105"/>
      <c r="J71" s="105"/>
      <c r="K71" s="105"/>
    </row>
    <row r="72" spans="3:13" ht="12.75" customHeight="1" x14ac:dyDescent="0.2">
      <c r="C72" s="105"/>
      <c r="D72" s="105"/>
      <c r="E72" s="105"/>
      <c r="F72" s="105"/>
      <c r="G72" s="105"/>
      <c r="H72" s="105"/>
      <c r="I72" s="105"/>
      <c r="J72" s="105"/>
      <c r="K72" s="105"/>
    </row>
    <row r="73" spans="3:13" ht="12.75" customHeight="1" x14ac:dyDescent="0.2">
      <c r="C73" s="105"/>
      <c r="D73" s="105"/>
      <c r="E73" s="105"/>
      <c r="F73" s="105"/>
      <c r="G73" s="105"/>
      <c r="H73" s="105"/>
      <c r="I73" s="105"/>
      <c r="J73" s="105"/>
      <c r="K73" s="105"/>
    </row>
    <row r="74" spans="3:13" ht="12.75" customHeight="1" x14ac:dyDescent="0.2">
      <c r="C74" s="105"/>
      <c r="D74" s="105"/>
      <c r="E74" s="105"/>
      <c r="F74" s="105"/>
      <c r="G74" s="105"/>
      <c r="H74" s="105"/>
      <c r="I74" s="105"/>
      <c r="J74" s="105"/>
      <c r="K74" s="105"/>
    </row>
    <row r="75" spans="3:13" ht="12.75" customHeight="1" x14ac:dyDescent="0.2">
      <c r="C75" s="105"/>
      <c r="D75" s="105"/>
      <c r="E75" s="105"/>
      <c r="F75" s="105"/>
      <c r="G75" s="105"/>
      <c r="H75" s="105"/>
      <c r="I75" s="105"/>
      <c r="J75" s="105"/>
      <c r="K75" s="105"/>
    </row>
    <row r="76" spans="3:13" ht="12.75" customHeight="1" x14ac:dyDescent="0.2">
      <c r="C76" s="105"/>
      <c r="D76" s="105"/>
      <c r="E76" s="105"/>
      <c r="F76" s="105"/>
      <c r="G76" s="105"/>
      <c r="H76" s="105"/>
      <c r="I76" s="105"/>
      <c r="J76" s="105"/>
      <c r="K76" s="105"/>
    </row>
    <row r="77" spans="3:13" ht="12.75" customHeight="1" x14ac:dyDescent="0.2">
      <c r="C77" s="105"/>
      <c r="D77" s="105"/>
      <c r="E77" s="105"/>
      <c r="F77" s="105"/>
      <c r="G77" s="105"/>
      <c r="H77" s="105"/>
      <c r="I77" s="105"/>
      <c r="J77" s="105"/>
      <c r="K77" s="105"/>
    </row>
    <row r="78" spans="3:13" ht="12.75" customHeight="1" x14ac:dyDescent="0.2">
      <c r="C78" s="105"/>
      <c r="D78" s="105"/>
      <c r="E78" s="105"/>
      <c r="F78" s="105"/>
      <c r="G78" s="105"/>
      <c r="H78" s="105"/>
      <c r="I78" s="105"/>
      <c r="J78" s="105"/>
      <c r="K78" s="105"/>
    </row>
    <row r="79" spans="3:13" ht="12.75" customHeight="1" x14ac:dyDescent="0.2">
      <c r="C79" s="105"/>
      <c r="D79" s="105"/>
      <c r="E79" s="105"/>
      <c r="F79" s="105"/>
      <c r="G79" s="105"/>
      <c r="H79" s="105"/>
      <c r="I79" s="105"/>
      <c r="J79" s="105"/>
      <c r="K79" s="105"/>
    </row>
    <row r="80" spans="3:13" ht="12.75" customHeight="1" x14ac:dyDescent="0.2">
      <c r="C80" s="105"/>
      <c r="D80" s="105"/>
      <c r="E80" s="105"/>
      <c r="F80" s="105"/>
      <c r="G80" s="105"/>
      <c r="H80" s="105"/>
      <c r="I80" s="105"/>
      <c r="J80" s="105"/>
      <c r="K80" s="105"/>
    </row>
    <row r="81" spans="3:11" ht="12.75" customHeight="1" x14ac:dyDescent="0.2">
      <c r="C81" s="105"/>
      <c r="D81" s="105"/>
      <c r="E81" s="105"/>
      <c r="F81" s="105"/>
      <c r="G81" s="105"/>
      <c r="H81" s="105"/>
      <c r="I81" s="105"/>
      <c r="J81" s="105"/>
      <c r="K81" s="105"/>
    </row>
    <row r="82" spans="3:11" ht="12.75" customHeight="1" x14ac:dyDescent="0.2">
      <c r="C82" s="105"/>
      <c r="D82" s="105"/>
      <c r="E82" s="105"/>
      <c r="F82" s="105"/>
      <c r="G82" s="105"/>
      <c r="H82" s="105"/>
      <c r="I82" s="105"/>
      <c r="J82" s="105"/>
      <c r="K82" s="105"/>
    </row>
    <row r="83" spans="3:11" ht="12.75" customHeight="1" x14ac:dyDescent="0.2">
      <c r="C83" s="105"/>
      <c r="D83" s="105"/>
      <c r="E83" s="105"/>
      <c r="F83" s="105"/>
      <c r="G83" s="105"/>
      <c r="H83" s="105"/>
      <c r="I83" s="105"/>
      <c r="J83" s="105"/>
      <c r="K83" s="105"/>
    </row>
    <row r="84" spans="3:11" ht="12.75" customHeight="1" x14ac:dyDescent="0.2">
      <c r="C84" s="105"/>
      <c r="D84" s="105"/>
      <c r="E84" s="105"/>
      <c r="F84" s="105"/>
      <c r="G84" s="105"/>
      <c r="H84" s="105"/>
      <c r="I84" s="105"/>
      <c r="J84" s="105"/>
      <c r="K84" s="105"/>
    </row>
    <row r="85" spans="3:11" ht="12.75" customHeight="1" x14ac:dyDescent="0.2">
      <c r="C85" s="105"/>
      <c r="D85" s="105"/>
      <c r="E85" s="105"/>
      <c r="F85" s="105"/>
      <c r="G85" s="105"/>
      <c r="H85" s="105"/>
      <c r="I85" s="105"/>
      <c r="J85" s="105"/>
      <c r="K85" s="105"/>
    </row>
    <row r="86" spans="3:11" ht="12.75" customHeight="1" x14ac:dyDescent="0.2">
      <c r="C86" s="105"/>
      <c r="D86" s="105"/>
      <c r="E86" s="105"/>
      <c r="F86" s="105"/>
      <c r="G86" s="105"/>
      <c r="H86" s="105"/>
      <c r="I86" s="105"/>
      <c r="J86" s="105"/>
      <c r="K86" s="105"/>
    </row>
    <row r="87" spans="3:11" ht="12.75" customHeight="1" x14ac:dyDescent="0.2">
      <c r="C87" s="105"/>
      <c r="D87" s="105"/>
      <c r="E87" s="105"/>
      <c r="F87" s="105"/>
      <c r="G87" s="105"/>
      <c r="H87" s="105"/>
      <c r="I87" s="105"/>
      <c r="J87" s="105"/>
      <c r="K87" s="105"/>
    </row>
    <row r="88" spans="3:11" ht="12.75" customHeight="1" x14ac:dyDescent="0.2">
      <c r="C88" s="105"/>
      <c r="D88" s="105"/>
      <c r="E88" s="105"/>
      <c r="F88" s="105"/>
      <c r="G88" s="105"/>
      <c r="H88" s="105"/>
      <c r="I88" s="105"/>
      <c r="J88" s="105"/>
      <c r="K88" s="105"/>
    </row>
    <row r="89" spans="3:11" ht="12.75" customHeight="1" x14ac:dyDescent="0.2">
      <c r="C89" s="105"/>
      <c r="D89" s="105"/>
      <c r="E89" s="105"/>
      <c r="F89" s="105"/>
      <c r="G89" s="105"/>
      <c r="H89" s="105"/>
      <c r="I89" s="105"/>
      <c r="J89" s="105"/>
      <c r="K89" s="105"/>
    </row>
    <row r="90" spans="3:11" ht="12.75" customHeight="1" x14ac:dyDescent="0.2">
      <c r="C90" s="105"/>
      <c r="D90" s="105"/>
      <c r="E90" s="105"/>
      <c r="F90" s="105"/>
      <c r="G90" s="105"/>
      <c r="H90" s="105"/>
      <c r="I90" s="105"/>
      <c r="J90" s="105"/>
      <c r="K90" s="105"/>
    </row>
    <row r="91" spans="3:11" ht="12.75" customHeight="1" x14ac:dyDescent="0.2">
      <c r="C91" s="105"/>
      <c r="D91" s="105"/>
      <c r="E91" s="105"/>
      <c r="F91" s="105"/>
      <c r="G91" s="105"/>
      <c r="H91" s="105"/>
      <c r="I91" s="105"/>
      <c r="J91" s="105"/>
      <c r="K91" s="105"/>
    </row>
    <row r="92" spans="3:11" ht="12.75" customHeight="1" x14ac:dyDescent="0.2">
      <c r="C92" s="105"/>
      <c r="D92" s="105"/>
      <c r="E92" s="105"/>
      <c r="F92" s="105"/>
      <c r="G92" s="105"/>
      <c r="H92" s="105"/>
      <c r="I92" s="105"/>
      <c r="J92" s="105"/>
      <c r="K92" s="105"/>
    </row>
    <row r="93" spans="3:11" ht="12.75" customHeight="1" x14ac:dyDescent="0.2">
      <c r="C93" s="105"/>
      <c r="D93" s="105"/>
      <c r="E93" s="105"/>
      <c r="F93" s="105"/>
      <c r="G93" s="105"/>
      <c r="H93" s="105"/>
      <c r="I93" s="105"/>
      <c r="J93" s="105"/>
      <c r="K93" s="105"/>
    </row>
    <row r="94" spans="3:11" ht="12.75" customHeight="1" x14ac:dyDescent="0.2">
      <c r="C94" s="105"/>
      <c r="D94" s="105"/>
      <c r="E94" s="105"/>
      <c r="F94" s="105"/>
      <c r="G94" s="105"/>
      <c r="H94" s="105"/>
      <c r="I94" s="105"/>
      <c r="J94" s="105"/>
      <c r="K94" s="105"/>
    </row>
    <row r="95" spans="3:11" ht="12.75" customHeight="1" x14ac:dyDescent="0.2">
      <c r="C95" s="105"/>
      <c r="D95" s="105"/>
      <c r="E95" s="105"/>
      <c r="F95" s="105"/>
      <c r="G95" s="105"/>
      <c r="H95" s="105"/>
      <c r="I95" s="105"/>
      <c r="J95" s="105"/>
      <c r="K95" s="105"/>
    </row>
    <row r="96" spans="3:11" ht="12.75" customHeight="1" x14ac:dyDescent="0.2">
      <c r="C96" s="105"/>
      <c r="D96" s="105"/>
      <c r="E96" s="105"/>
      <c r="F96" s="105"/>
      <c r="G96" s="105"/>
      <c r="H96" s="105"/>
      <c r="I96" s="105"/>
      <c r="J96" s="105"/>
      <c r="K96" s="105"/>
    </row>
    <row r="97" spans="3:11" ht="12.75" customHeight="1" x14ac:dyDescent="0.2">
      <c r="C97" s="105"/>
      <c r="D97" s="105"/>
      <c r="E97" s="105"/>
      <c r="F97" s="105"/>
      <c r="G97" s="105"/>
      <c r="H97" s="105"/>
      <c r="I97" s="105"/>
      <c r="J97" s="105"/>
      <c r="K97" s="105"/>
    </row>
    <row r="98" spans="3:11" ht="12.75" customHeight="1" x14ac:dyDescent="0.2">
      <c r="C98" s="105"/>
      <c r="D98" s="105"/>
      <c r="E98" s="105"/>
      <c r="F98" s="105"/>
      <c r="G98" s="105"/>
      <c r="H98" s="105"/>
      <c r="I98" s="105"/>
      <c r="J98" s="105"/>
      <c r="K98" s="105"/>
    </row>
    <row r="99" spans="3:11" ht="12.75" customHeight="1" x14ac:dyDescent="0.2">
      <c r="C99" s="105"/>
      <c r="D99" s="105"/>
      <c r="E99" s="105"/>
      <c r="F99" s="105"/>
      <c r="G99" s="105"/>
      <c r="H99" s="105"/>
      <c r="I99" s="105"/>
      <c r="J99" s="105"/>
      <c r="K99" s="105"/>
    </row>
  </sheetData>
  <sheetProtection sheet="1" objects="1" scenarios="1"/>
  <mergeCells count="1">
    <mergeCell ref="C9:M5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B885E-63F7-473D-9051-9F9283EE4E0A}">
  <dimension ref="A1:N85"/>
  <sheetViews>
    <sheetView zoomScale="80" zoomScaleNormal="80" workbookViewId="0">
      <selection activeCell="B4" sqref="B4"/>
    </sheetView>
  </sheetViews>
  <sheetFormatPr defaultRowHeight="14.25" x14ac:dyDescent="0.2"/>
  <cols>
    <col min="1" max="12" width="12.7109375" style="29" customWidth="1"/>
    <col min="13" max="16384" width="9.140625" style="29"/>
  </cols>
  <sheetData>
    <row r="1" spans="1:12" ht="15" x14ac:dyDescent="0.25">
      <c r="A1" s="28" t="s">
        <v>15</v>
      </c>
    </row>
    <row r="3" spans="1:12" s="30" customFormat="1" ht="30" customHeight="1" x14ac:dyDescent="0.25">
      <c r="B3" s="3">
        <v>1</v>
      </c>
      <c r="C3" s="3">
        <v>2</v>
      </c>
      <c r="D3" s="31" t="s">
        <v>11</v>
      </c>
      <c r="E3" s="31" t="s">
        <v>12</v>
      </c>
      <c r="F3" s="31" t="s">
        <v>13</v>
      </c>
      <c r="I3" s="32" t="s">
        <v>14</v>
      </c>
      <c r="J3" s="32"/>
      <c r="K3" s="32" t="s">
        <v>19</v>
      </c>
      <c r="L3" s="32"/>
    </row>
    <row r="4" spans="1:12" ht="15" x14ac:dyDescent="0.25">
      <c r="A4" s="29" t="s">
        <v>64</v>
      </c>
      <c r="B4" s="33"/>
      <c r="C4" s="33"/>
      <c r="D4" s="34" t="str">
        <f t="shared" ref="D4:D11" si="0">IFERROR(AVERAGE(B4:C4),"")</f>
        <v/>
      </c>
      <c r="E4" s="34" t="str">
        <f t="shared" ref="E4:E11" si="1">IFERROR(STDEV(B4:C4),"")</f>
        <v/>
      </c>
      <c r="F4" s="35" t="str">
        <f>IFERROR(E4/D4,"")</f>
        <v/>
      </c>
      <c r="I4" s="36" t="str">
        <f>IF(ISNUMBER(D4),1000,"")</f>
        <v/>
      </c>
      <c r="J4" s="37"/>
      <c r="K4" s="38" t="str">
        <f t="shared" ref="K4:K11" si="2">IF(ISNUMBER(D4),D4-$D$11,"")</f>
        <v/>
      </c>
      <c r="L4" s="39"/>
    </row>
    <row r="5" spans="1:12" ht="15" x14ac:dyDescent="0.25">
      <c r="A5" s="29" t="s">
        <v>65</v>
      </c>
      <c r="B5" s="33"/>
      <c r="C5" s="33"/>
      <c r="D5" s="34" t="str">
        <f t="shared" si="0"/>
        <v/>
      </c>
      <c r="E5" s="34" t="str">
        <f t="shared" si="1"/>
        <v/>
      </c>
      <c r="F5" s="35" t="str">
        <f t="shared" ref="F5:F11" si="3">IFERROR(E5/D5,"")</f>
        <v/>
      </c>
      <c r="I5" s="40" t="str">
        <f t="shared" ref="I5:I10" si="4">IF(ISNUMBER(D5),I4/5,"")</f>
        <v/>
      </c>
      <c r="J5" s="41"/>
      <c r="K5" s="42" t="str">
        <f t="shared" si="2"/>
        <v/>
      </c>
      <c r="L5" s="43"/>
    </row>
    <row r="6" spans="1:12" ht="15" x14ac:dyDescent="0.25">
      <c r="A6" s="29" t="s">
        <v>66</v>
      </c>
      <c r="B6" s="33"/>
      <c r="C6" s="33"/>
      <c r="D6" s="34" t="str">
        <f t="shared" si="0"/>
        <v/>
      </c>
      <c r="E6" s="34" t="str">
        <f t="shared" si="1"/>
        <v/>
      </c>
      <c r="F6" s="35" t="str">
        <f t="shared" si="3"/>
        <v/>
      </c>
      <c r="I6" s="40" t="str">
        <f t="shared" si="4"/>
        <v/>
      </c>
      <c r="J6" s="41"/>
      <c r="K6" s="42" t="str">
        <f t="shared" si="2"/>
        <v/>
      </c>
      <c r="L6" s="43"/>
    </row>
    <row r="7" spans="1:12" ht="15" x14ac:dyDescent="0.25">
      <c r="A7" s="29" t="s">
        <v>67</v>
      </c>
      <c r="B7" s="33"/>
      <c r="C7" s="33"/>
      <c r="D7" s="34" t="str">
        <f t="shared" si="0"/>
        <v/>
      </c>
      <c r="E7" s="34" t="str">
        <f t="shared" si="1"/>
        <v/>
      </c>
      <c r="F7" s="35" t="str">
        <f t="shared" si="3"/>
        <v/>
      </c>
      <c r="I7" s="40" t="str">
        <f t="shared" si="4"/>
        <v/>
      </c>
      <c r="J7" s="41"/>
      <c r="K7" s="42" t="str">
        <f t="shared" si="2"/>
        <v/>
      </c>
      <c r="L7" s="43"/>
    </row>
    <row r="8" spans="1:12" ht="15" x14ac:dyDescent="0.25">
      <c r="A8" s="29" t="s">
        <v>68</v>
      </c>
      <c r="B8" s="33"/>
      <c r="C8" s="33"/>
      <c r="D8" s="34" t="str">
        <f t="shared" si="0"/>
        <v/>
      </c>
      <c r="E8" s="34" t="str">
        <f t="shared" si="1"/>
        <v/>
      </c>
      <c r="F8" s="35" t="str">
        <f t="shared" si="3"/>
        <v/>
      </c>
      <c r="I8" s="40" t="str">
        <f t="shared" si="4"/>
        <v/>
      </c>
      <c r="J8" s="41"/>
      <c r="K8" s="42" t="str">
        <f t="shared" si="2"/>
        <v/>
      </c>
      <c r="L8" s="43"/>
    </row>
    <row r="9" spans="1:12" ht="15" x14ac:dyDescent="0.25">
      <c r="A9" s="29" t="s">
        <v>69</v>
      </c>
      <c r="B9" s="33"/>
      <c r="C9" s="33"/>
      <c r="D9" s="34" t="str">
        <f t="shared" si="0"/>
        <v/>
      </c>
      <c r="E9" s="34" t="str">
        <f t="shared" si="1"/>
        <v/>
      </c>
      <c r="F9" s="35" t="str">
        <f t="shared" si="3"/>
        <v/>
      </c>
      <c r="I9" s="40" t="str">
        <f t="shared" si="4"/>
        <v/>
      </c>
      <c r="J9" s="41"/>
      <c r="K9" s="42" t="str">
        <f t="shared" si="2"/>
        <v/>
      </c>
      <c r="L9" s="43"/>
    </row>
    <row r="10" spans="1:12" ht="15" x14ac:dyDescent="0.25">
      <c r="A10" s="29" t="s">
        <v>70</v>
      </c>
      <c r="B10" s="33"/>
      <c r="C10" s="33"/>
      <c r="D10" s="34" t="str">
        <f t="shared" si="0"/>
        <v/>
      </c>
      <c r="E10" s="34" t="str">
        <f t="shared" si="1"/>
        <v/>
      </c>
      <c r="F10" s="35" t="str">
        <f t="shared" si="3"/>
        <v/>
      </c>
      <c r="I10" s="40" t="str">
        <f t="shared" si="4"/>
        <v/>
      </c>
      <c r="J10" s="41"/>
      <c r="K10" s="42" t="str">
        <f t="shared" si="2"/>
        <v/>
      </c>
      <c r="L10" s="43"/>
    </row>
    <row r="11" spans="1:12" ht="15" x14ac:dyDescent="0.25">
      <c r="A11" s="29" t="s">
        <v>71</v>
      </c>
      <c r="B11" s="33"/>
      <c r="C11" s="33"/>
      <c r="D11" s="34" t="str">
        <f t="shared" si="0"/>
        <v/>
      </c>
      <c r="E11" s="34" t="str">
        <f t="shared" si="1"/>
        <v/>
      </c>
      <c r="F11" s="35" t="str">
        <f t="shared" si="3"/>
        <v/>
      </c>
      <c r="I11" s="44">
        <v>0</v>
      </c>
      <c r="J11" s="45"/>
      <c r="K11" s="46" t="str">
        <f t="shared" si="2"/>
        <v/>
      </c>
      <c r="L11" s="47"/>
    </row>
    <row r="12" spans="1:12" x14ac:dyDescent="0.2">
      <c r="I12" s="48" t="s">
        <v>8</v>
      </c>
      <c r="J12" s="48"/>
      <c r="K12" s="48" t="e" cm="1">
        <f t="array" ref="K12">SLOPE(IFERROR(LOG(K4:K10),""),IFERROR(LOG(I4:I10),""))</f>
        <v>#DIV/0!</v>
      </c>
      <c r="L12" s="48"/>
    </row>
    <row r="13" spans="1:12" x14ac:dyDescent="0.2">
      <c r="I13" s="48" t="s">
        <v>9</v>
      </c>
      <c r="J13" s="48"/>
      <c r="K13" s="48" t="e" cm="1">
        <f t="array" ref="K13">INTERCEPT(IFERROR(LOG(K4:K10),""),IFERROR(LOG(I4:I10),""))</f>
        <v>#DIV/0!</v>
      </c>
      <c r="L13" s="48"/>
    </row>
    <row r="14" spans="1:12" ht="16.5" x14ac:dyDescent="0.2">
      <c r="I14" s="49" t="s">
        <v>72</v>
      </c>
      <c r="J14" s="49"/>
      <c r="K14" s="48" t="e" cm="1">
        <f t="array" ref="K14">RSQ(IFERROR(LOG(K4:K10),""),IFERROR(LOG(I4:I10),""))</f>
        <v>#DIV/0!</v>
      </c>
      <c r="L14" s="48"/>
    </row>
    <row r="17" spans="1:11" ht="15" x14ac:dyDescent="0.25">
      <c r="A17" s="28" t="s">
        <v>16</v>
      </c>
    </row>
    <row r="19" spans="1:11" ht="15" thickBot="1" x14ac:dyDescent="0.25">
      <c r="B19" s="2">
        <v>1</v>
      </c>
      <c r="C19" s="2">
        <v>2</v>
      </c>
      <c r="D19" s="2">
        <v>3</v>
      </c>
      <c r="E19" s="2">
        <v>4</v>
      </c>
      <c r="F19" s="2">
        <v>5</v>
      </c>
      <c r="G19" s="2">
        <v>6</v>
      </c>
      <c r="H19" s="2">
        <v>7</v>
      </c>
      <c r="I19" s="2">
        <v>8</v>
      </c>
      <c r="J19" s="2">
        <v>9</v>
      </c>
      <c r="K19" s="29">
        <v>10</v>
      </c>
    </row>
    <row r="20" spans="1:11" ht="15" customHeight="1" x14ac:dyDescent="0.2">
      <c r="A20" s="29" t="s">
        <v>0</v>
      </c>
      <c r="B20" s="11" t="s">
        <v>22</v>
      </c>
      <c r="C20" s="12"/>
      <c r="D20" s="9" t="s">
        <v>30</v>
      </c>
      <c r="E20" s="10"/>
      <c r="F20" s="9" t="s">
        <v>38</v>
      </c>
      <c r="G20" s="10"/>
      <c r="H20" s="9" t="s">
        <v>46</v>
      </c>
      <c r="I20" s="10"/>
      <c r="J20" s="9" t="s">
        <v>54</v>
      </c>
      <c r="K20" s="10"/>
    </row>
    <row r="21" spans="1:11" ht="15" customHeight="1" x14ac:dyDescent="0.2">
      <c r="A21" s="29" t="s">
        <v>1</v>
      </c>
      <c r="B21" s="13" t="s">
        <v>23</v>
      </c>
      <c r="C21" s="14"/>
      <c r="D21" s="5" t="s">
        <v>31</v>
      </c>
      <c r="E21" s="6"/>
      <c r="F21" s="5" t="s">
        <v>39</v>
      </c>
      <c r="G21" s="6"/>
      <c r="H21" s="5" t="s">
        <v>47</v>
      </c>
      <c r="I21" s="6"/>
      <c r="J21" s="5" t="s">
        <v>55</v>
      </c>
      <c r="K21" s="6"/>
    </row>
    <row r="22" spans="1:11" ht="15" customHeight="1" x14ac:dyDescent="0.2">
      <c r="A22" s="29" t="s">
        <v>2</v>
      </c>
      <c r="B22" s="13" t="s">
        <v>24</v>
      </c>
      <c r="C22" s="14"/>
      <c r="D22" s="17" t="s">
        <v>32</v>
      </c>
      <c r="E22" s="18"/>
      <c r="F22" s="5" t="s">
        <v>40</v>
      </c>
      <c r="G22" s="6"/>
      <c r="H22" s="5" t="s">
        <v>48</v>
      </c>
      <c r="I22" s="6"/>
      <c r="J22" s="5" t="s">
        <v>56</v>
      </c>
      <c r="K22" s="6"/>
    </row>
    <row r="23" spans="1:11" ht="15" customHeight="1" x14ac:dyDescent="0.2">
      <c r="A23" s="29" t="s">
        <v>3</v>
      </c>
      <c r="B23" s="13" t="s">
        <v>25</v>
      </c>
      <c r="C23" s="14"/>
      <c r="D23" s="15" t="s">
        <v>33</v>
      </c>
      <c r="E23" s="16"/>
      <c r="F23" s="5" t="s">
        <v>41</v>
      </c>
      <c r="G23" s="6"/>
      <c r="H23" s="5" t="s">
        <v>49</v>
      </c>
      <c r="I23" s="6"/>
      <c r="J23" s="5" t="s">
        <v>57</v>
      </c>
      <c r="K23" s="6"/>
    </row>
    <row r="24" spans="1:11" ht="15" customHeight="1" x14ac:dyDescent="0.2">
      <c r="A24" s="29" t="s">
        <v>4</v>
      </c>
      <c r="B24" s="13" t="s">
        <v>26</v>
      </c>
      <c r="C24" s="14"/>
      <c r="D24" s="5" t="s">
        <v>34</v>
      </c>
      <c r="E24" s="6"/>
      <c r="F24" s="5" t="s">
        <v>42</v>
      </c>
      <c r="G24" s="6"/>
      <c r="H24" s="5" t="s">
        <v>50</v>
      </c>
      <c r="I24" s="6"/>
      <c r="J24" s="5" t="s">
        <v>58</v>
      </c>
      <c r="K24" s="6"/>
    </row>
    <row r="25" spans="1:11" ht="15" customHeight="1" x14ac:dyDescent="0.2">
      <c r="A25" s="29" t="s">
        <v>5</v>
      </c>
      <c r="B25" s="13" t="s">
        <v>27</v>
      </c>
      <c r="C25" s="14"/>
      <c r="D25" s="17" t="s">
        <v>35</v>
      </c>
      <c r="E25" s="18"/>
      <c r="F25" s="5" t="s">
        <v>43</v>
      </c>
      <c r="G25" s="6"/>
      <c r="H25" s="5" t="s">
        <v>51</v>
      </c>
      <c r="I25" s="6"/>
      <c r="J25" s="5" t="s">
        <v>59</v>
      </c>
      <c r="K25" s="6"/>
    </row>
    <row r="26" spans="1:11" ht="15" customHeight="1" x14ac:dyDescent="0.2">
      <c r="A26" s="29" t="s">
        <v>6</v>
      </c>
      <c r="B26" s="13" t="s">
        <v>28</v>
      </c>
      <c r="C26" s="14"/>
      <c r="D26" s="19" t="s">
        <v>36</v>
      </c>
      <c r="E26" s="20"/>
      <c r="F26" s="5" t="s">
        <v>44</v>
      </c>
      <c r="G26" s="6"/>
      <c r="H26" s="5" t="s">
        <v>52</v>
      </c>
      <c r="I26" s="6"/>
      <c r="J26" s="5" t="s">
        <v>60</v>
      </c>
      <c r="K26" s="6"/>
    </row>
    <row r="27" spans="1:11" ht="15.75" customHeight="1" thickBot="1" x14ac:dyDescent="0.25">
      <c r="A27" s="29" t="s">
        <v>7</v>
      </c>
      <c r="B27" s="23" t="s">
        <v>29</v>
      </c>
      <c r="C27" s="24"/>
      <c r="D27" s="21" t="s">
        <v>37</v>
      </c>
      <c r="E27" s="22"/>
      <c r="F27" s="7" t="s">
        <v>45</v>
      </c>
      <c r="G27" s="8"/>
      <c r="H27" s="7" t="s">
        <v>53</v>
      </c>
      <c r="I27" s="8"/>
      <c r="J27" s="7" t="s">
        <v>61</v>
      </c>
      <c r="K27" s="8"/>
    </row>
    <row r="28" spans="1:11" x14ac:dyDescent="0.2">
      <c r="B28" s="50" t="s">
        <v>62</v>
      </c>
    </row>
    <row r="30" spans="1:11" ht="15" x14ac:dyDescent="0.25">
      <c r="A30" s="28" t="s">
        <v>17</v>
      </c>
    </row>
    <row r="32" spans="1:11" ht="15" thickBot="1" x14ac:dyDescent="0.25">
      <c r="B32" s="2">
        <v>1</v>
      </c>
      <c r="C32" s="2">
        <v>2</v>
      </c>
      <c r="D32" s="2">
        <v>3</v>
      </c>
      <c r="E32" s="2">
        <v>4</v>
      </c>
      <c r="F32" s="2">
        <v>5</v>
      </c>
      <c r="G32" s="2">
        <v>6</v>
      </c>
      <c r="H32" s="2">
        <v>7</v>
      </c>
      <c r="I32" s="2">
        <v>8</v>
      </c>
      <c r="J32" s="2">
        <v>9</v>
      </c>
      <c r="K32" s="29">
        <v>10</v>
      </c>
    </row>
    <row r="33" spans="1:14" x14ac:dyDescent="0.2">
      <c r="A33" s="29" t="s">
        <v>0</v>
      </c>
      <c r="B33" s="51"/>
      <c r="C33" s="52"/>
      <c r="D33" s="51"/>
      <c r="E33" s="52"/>
      <c r="F33" s="51"/>
      <c r="G33" s="53"/>
      <c r="H33" s="54"/>
      <c r="I33" s="53"/>
      <c r="J33" s="54"/>
      <c r="K33" s="53"/>
    </row>
    <row r="34" spans="1:14" x14ac:dyDescent="0.2">
      <c r="A34" s="29" t="s">
        <v>1</v>
      </c>
      <c r="B34" s="55"/>
      <c r="C34" s="56"/>
      <c r="D34" s="55"/>
      <c r="E34" s="56"/>
      <c r="F34" s="55"/>
      <c r="G34" s="57"/>
      <c r="H34" s="58"/>
      <c r="I34" s="57"/>
      <c r="J34" s="58"/>
      <c r="K34" s="57"/>
    </row>
    <row r="35" spans="1:14" x14ac:dyDescent="0.2">
      <c r="A35" s="29" t="s">
        <v>2</v>
      </c>
      <c r="B35" s="55"/>
      <c r="C35" s="56"/>
      <c r="D35" s="55"/>
      <c r="E35" s="56"/>
      <c r="F35" s="55"/>
      <c r="G35" s="57"/>
      <c r="H35" s="58"/>
      <c r="I35" s="57"/>
      <c r="J35" s="58"/>
      <c r="K35" s="57"/>
    </row>
    <row r="36" spans="1:14" x14ac:dyDescent="0.2">
      <c r="A36" s="29" t="s">
        <v>3</v>
      </c>
      <c r="B36" s="55"/>
      <c r="C36" s="56"/>
      <c r="D36" s="55"/>
      <c r="E36" s="56"/>
      <c r="F36" s="55"/>
      <c r="G36" s="57"/>
      <c r="H36" s="58"/>
      <c r="I36" s="57"/>
      <c r="J36" s="58"/>
      <c r="K36" s="57"/>
    </row>
    <row r="37" spans="1:14" x14ac:dyDescent="0.2">
      <c r="A37" s="29" t="s">
        <v>4</v>
      </c>
      <c r="B37" s="55"/>
      <c r="C37" s="56"/>
      <c r="D37" s="55"/>
      <c r="E37" s="56"/>
      <c r="F37" s="55"/>
      <c r="G37" s="57"/>
      <c r="H37" s="58"/>
      <c r="I37" s="57"/>
      <c r="J37" s="58"/>
      <c r="K37" s="57"/>
    </row>
    <row r="38" spans="1:14" x14ac:dyDescent="0.2">
      <c r="A38" s="29" t="s">
        <v>5</v>
      </c>
      <c r="B38" s="55"/>
      <c r="C38" s="56"/>
      <c r="D38" s="55"/>
      <c r="E38" s="56"/>
      <c r="F38" s="55"/>
      <c r="G38" s="57"/>
      <c r="H38" s="58"/>
      <c r="I38" s="57"/>
      <c r="J38" s="58"/>
      <c r="K38" s="57"/>
    </row>
    <row r="39" spans="1:14" x14ac:dyDescent="0.2">
      <c r="A39" s="29" t="s">
        <v>6</v>
      </c>
      <c r="B39" s="55"/>
      <c r="C39" s="56"/>
      <c r="D39" s="55"/>
      <c r="E39" s="56"/>
      <c r="F39" s="55"/>
      <c r="G39" s="57"/>
      <c r="H39" s="58"/>
      <c r="I39" s="57"/>
      <c r="J39" s="58"/>
      <c r="K39" s="57"/>
    </row>
    <row r="40" spans="1:14" ht="15" thickBot="1" x14ac:dyDescent="0.25">
      <c r="A40" s="29" t="s">
        <v>7</v>
      </c>
      <c r="B40" s="59"/>
      <c r="C40" s="60"/>
      <c r="D40" s="59"/>
      <c r="E40" s="60"/>
      <c r="F40" s="59"/>
      <c r="G40" s="61"/>
      <c r="H40" s="62"/>
      <c r="I40" s="61"/>
      <c r="J40" s="62"/>
      <c r="K40" s="61"/>
    </row>
    <row r="43" spans="1:14" ht="15" x14ac:dyDescent="0.25">
      <c r="A43" s="28" t="s">
        <v>21</v>
      </c>
    </row>
    <row r="45" spans="1:14" s="65" customFormat="1" ht="34.5" customHeight="1" x14ac:dyDescent="0.25">
      <c r="A45" s="63" t="s">
        <v>18</v>
      </c>
      <c r="B45" s="64" t="s">
        <v>11</v>
      </c>
      <c r="C45" s="64"/>
      <c r="D45" s="64" t="s">
        <v>13</v>
      </c>
      <c r="E45" s="64"/>
      <c r="F45" s="64" t="s">
        <v>19</v>
      </c>
      <c r="G45" s="64"/>
      <c r="H45" s="64" t="s">
        <v>14</v>
      </c>
      <c r="I45" s="64"/>
      <c r="N45" s="29"/>
    </row>
    <row r="46" spans="1:14" x14ac:dyDescent="0.2">
      <c r="A46" s="66" t="str">
        <f t="shared" ref="A46:A53" si="5">B20</f>
        <v>Sample 1</v>
      </c>
      <c r="B46" s="67" t="e">
        <f t="shared" ref="B46:B53" si="6">AVERAGE(B33:C33)</f>
        <v>#DIV/0!</v>
      </c>
      <c r="C46" s="67"/>
      <c r="D46" s="68" t="e">
        <f>STDEV(B33:C33)/AVERAGE(B33:C33)</f>
        <v>#DIV/0!</v>
      </c>
      <c r="E46" s="68"/>
      <c r="F46" s="67" t="e">
        <f t="shared" ref="F46:F53" si="7">MAX(B46-$D$11,0)</f>
        <v>#DIV/0!</v>
      </c>
      <c r="G46" s="67"/>
      <c r="H46" s="67" t="e">
        <f t="shared" ref="H46:H53" si="8">IF(F46&lt;=0,0,10^((LOG(F46)-$K$13)/$K$12))</f>
        <v>#DIV/0!</v>
      </c>
      <c r="I46" s="67"/>
    </row>
    <row r="47" spans="1:14" x14ac:dyDescent="0.2">
      <c r="A47" s="69" t="str">
        <f t="shared" si="5"/>
        <v>Sample 2</v>
      </c>
      <c r="B47" s="70" t="e">
        <f t="shared" si="6"/>
        <v>#DIV/0!</v>
      </c>
      <c r="C47" s="70"/>
      <c r="D47" s="71" t="e">
        <f t="shared" ref="D47:D53" si="9">STDEV(B34:C34)/AVERAGE(B34:C34)</f>
        <v>#DIV/0!</v>
      </c>
      <c r="E47" s="71"/>
      <c r="F47" s="70" t="e">
        <f t="shared" si="7"/>
        <v>#DIV/0!</v>
      </c>
      <c r="G47" s="70"/>
      <c r="H47" s="70" t="e">
        <f t="shared" si="8"/>
        <v>#DIV/0!</v>
      </c>
      <c r="I47" s="70"/>
    </row>
    <row r="48" spans="1:14" x14ac:dyDescent="0.2">
      <c r="A48" s="66" t="str">
        <f t="shared" si="5"/>
        <v>Sample 3</v>
      </c>
      <c r="B48" s="67" t="e">
        <f t="shared" si="6"/>
        <v>#DIV/0!</v>
      </c>
      <c r="C48" s="67"/>
      <c r="D48" s="68" t="e">
        <f t="shared" si="9"/>
        <v>#DIV/0!</v>
      </c>
      <c r="E48" s="68"/>
      <c r="F48" s="67" t="e">
        <f t="shared" si="7"/>
        <v>#DIV/0!</v>
      </c>
      <c r="G48" s="67"/>
      <c r="H48" s="67" t="e">
        <f t="shared" si="8"/>
        <v>#DIV/0!</v>
      </c>
      <c r="I48" s="67"/>
    </row>
    <row r="49" spans="1:9" x14ac:dyDescent="0.2">
      <c r="A49" s="69" t="str">
        <f t="shared" si="5"/>
        <v>Sample 4</v>
      </c>
      <c r="B49" s="70" t="e">
        <f t="shared" si="6"/>
        <v>#DIV/0!</v>
      </c>
      <c r="C49" s="70"/>
      <c r="D49" s="71" t="e">
        <f t="shared" si="9"/>
        <v>#DIV/0!</v>
      </c>
      <c r="E49" s="71"/>
      <c r="F49" s="70" t="e">
        <f t="shared" si="7"/>
        <v>#DIV/0!</v>
      </c>
      <c r="G49" s="70"/>
      <c r="H49" s="70" t="e">
        <f t="shared" si="8"/>
        <v>#DIV/0!</v>
      </c>
      <c r="I49" s="70"/>
    </row>
    <row r="50" spans="1:9" x14ac:dyDescent="0.2">
      <c r="A50" s="66" t="str">
        <f t="shared" si="5"/>
        <v>Sample 5</v>
      </c>
      <c r="B50" s="67" t="e">
        <f t="shared" si="6"/>
        <v>#DIV/0!</v>
      </c>
      <c r="C50" s="67"/>
      <c r="D50" s="68" t="e">
        <f t="shared" si="9"/>
        <v>#DIV/0!</v>
      </c>
      <c r="E50" s="68"/>
      <c r="F50" s="67" t="e">
        <f t="shared" si="7"/>
        <v>#DIV/0!</v>
      </c>
      <c r="G50" s="67"/>
      <c r="H50" s="67" t="e">
        <f t="shared" si="8"/>
        <v>#DIV/0!</v>
      </c>
      <c r="I50" s="67"/>
    </row>
    <row r="51" spans="1:9" x14ac:dyDescent="0.2">
      <c r="A51" s="69" t="str">
        <f t="shared" si="5"/>
        <v>Sample 6</v>
      </c>
      <c r="B51" s="70" t="e">
        <f t="shared" si="6"/>
        <v>#DIV/0!</v>
      </c>
      <c r="C51" s="70"/>
      <c r="D51" s="71" t="e">
        <f t="shared" si="9"/>
        <v>#DIV/0!</v>
      </c>
      <c r="E51" s="71"/>
      <c r="F51" s="70" t="e">
        <f t="shared" si="7"/>
        <v>#DIV/0!</v>
      </c>
      <c r="G51" s="70"/>
      <c r="H51" s="70" t="e">
        <f t="shared" si="8"/>
        <v>#DIV/0!</v>
      </c>
      <c r="I51" s="70"/>
    </row>
    <row r="52" spans="1:9" x14ac:dyDescent="0.2">
      <c r="A52" s="66" t="str">
        <f t="shared" si="5"/>
        <v>Sample 7</v>
      </c>
      <c r="B52" s="67" t="e">
        <f t="shared" si="6"/>
        <v>#DIV/0!</v>
      </c>
      <c r="C52" s="67"/>
      <c r="D52" s="68" t="e">
        <f t="shared" si="9"/>
        <v>#DIV/0!</v>
      </c>
      <c r="E52" s="68"/>
      <c r="F52" s="67" t="e">
        <f t="shared" si="7"/>
        <v>#DIV/0!</v>
      </c>
      <c r="G52" s="67"/>
      <c r="H52" s="67" t="e">
        <f t="shared" si="8"/>
        <v>#DIV/0!</v>
      </c>
      <c r="I52" s="67"/>
    </row>
    <row r="53" spans="1:9" x14ac:dyDescent="0.2">
      <c r="A53" s="69" t="str">
        <f t="shared" si="5"/>
        <v>Sample 8</v>
      </c>
      <c r="B53" s="70" t="e">
        <f t="shared" si="6"/>
        <v>#DIV/0!</v>
      </c>
      <c r="C53" s="70"/>
      <c r="D53" s="71" t="e">
        <f t="shared" si="9"/>
        <v>#DIV/0!</v>
      </c>
      <c r="E53" s="71"/>
      <c r="F53" s="70" t="e">
        <f t="shared" si="7"/>
        <v>#DIV/0!</v>
      </c>
      <c r="G53" s="70"/>
      <c r="H53" s="70" t="e">
        <f t="shared" si="8"/>
        <v>#DIV/0!</v>
      </c>
      <c r="I53" s="70"/>
    </row>
    <row r="54" spans="1:9" x14ac:dyDescent="0.2">
      <c r="A54" s="66" t="str">
        <f t="shared" ref="A54:A61" si="10">D20</f>
        <v>Sample 9</v>
      </c>
      <c r="B54" s="67" t="e">
        <f t="shared" ref="B54:B61" si="11">AVERAGE(D33:E33)</f>
        <v>#DIV/0!</v>
      </c>
      <c r="C54" s="67"/>
      <c r="D54" s="68" t="e">
        <f t="shared" ref="D54:D61" si="12">STDEV(D33:E33)/AVERAGE(D33:E33)</f>
        <v>#DIV/0!</v>
      </c>
      <c r="E54" s="68"/>
      <c r="F54" s="67" t="e">
        <f t="shared" ref="F54:F85" si="13">MAX(B54-$D$11,0)</f>
        <v>#DIV/0!</v>
      </c>
      <c r="G54" s="67"/>
      <c r="H54" s="67" t="e">
        <f t="shared" ref="H54:H84" si="14">IF(F54&lt;=0,0,10^((LOG(F54)-$K$13)/$K$12))</f>
        <v>#DIV/0!</v>
      </c>
      <c r="I54" s="67"/>
    </row>
    <row r="55" spans="1:9" x14ac:dyDescent="0.2">
      <c r="A55" s="69" t="str">
        <f t="shared" si="10"/>
        <v>Sample 10</v>
      </c>
      <c r="B55" s="70" t="e">
        <f t="shared" si="11"/>
        <v>#DIV/0!</v>
      </c>
      <c r="C55" s="70"/>
      <c r="D55" s="71" t="e">
        <f t="shared" si="12"/>
        <v>#DIV/0!</v>
      </c>
      <c r="E55" s="71"/>
      <c r="F55" s="70" t="e">
        <f t="shared" si="13"/>
        <v>#DIV/0!</v>
      </c>
      <c r="G55" s="70"/>
      <c r="H55" s="70" t="e">
        <f t="shared" si="14"/>
        <v>#DIV/0!</v>
      </c>
      <c r="I55" s="70"/>
    </row>
    <row r="56" spans="1:9" x14ac:dyDescent="0.2">
      <c r="A56" s="66" t="str">
        <f t="shared" si="10"/>
        <v>Sample 11</v>
      </c>
      <c r="B56" s="67" t="e">
        <f t="shared" si="11"/>
        <v>#DIV/0!</v>
      </c>
      <c r="C56" s="67"/>
      <c r="D56" s="68" t="e">
        <f t="shared" si="12"/>
        <v>#DIV/0!</v>
      </c>
      <c r="E56" s="68"/>
      <c r="F56" s="67" t="e">
        <f t="shared" si="13"/>
        <v>#DIV/0!</v>
      </c>
      <c r="G56" s="67"/>
      <c r="H56" s="67" t="e">
        <f t="shared" si="14"/>
        <v>#DIV/0!</v>
      </c>
      <c r="I56" s="67"/>
    </row>
    <row r="57" spans="1:9" x14ac:dyDescent="0.2">
      <c r="A57" s="69" t="str">
        <f t="shared" si="10"/>
        <v>Sample 12</v>
      </c>
      <c r="B57" s="70" t="e">
        <f t="shared" si="11"/>
        <v>#DIV/0!</v>
      </c>
      <c r="C57" s="70"/>
      <c r="D57" s="71" t="e">
        <f t="shared" si="12"/>
        <v>#DIV/0!</v>
      </c>
      <c r="E57" s="71"/>
      <c r="F57" s="70" t="e">
        <f t="shared" si="13"/>
        <v>#DIV/0!</v>
      </c>
      <c r="G57" s="70"/>
      <c r="H57" s="70" t="e">
        <f t="shared" si="14"/>
        <v>#DIV/0!</v>
      </c>
      <c r="I57" s="70"/>
    </row>
    <row r="58" spans="1:9" x14ac:dyDescent="0.2">
      <c r="A58" s="66" t="str">
        <f t="shared" si="10"/>
        <v>Sample 13</v>
      </c>
      <c r="B58" s="67" t="e">
        <f t="shared" si="11"/>
        <v>#DIV/0!</v>
      </c>
      <c r="C58" s="67"/>
      <c r="D58" s="68" t="e">
        <f t="shared" si="12"/>
        <v>#DIV/0!</v>
      </c>
      <c r="E58" s="68"/>
      <c r="F58" s="67" t="e">
        <f t="shared" si="13"/>
        <v>#DIV/0!</v>
      </c>
      <c r="G58" s="67"/>
      <c r="H58" s="67" t="e">
        <f t="shared" si="14"/>
        <v>#DIV/0!</v>
      </c>
      <c r="I58" s="67"/>
    </row>
    <row r="59" spans="1:9" x14ac:dyDescent="0.2">
      <c r="A59" s="69" t="str">
        <f t="shared" si="10"/>
        <v>Sample 14</v>
      </c>
      <c r="B59" s="70" t="e">
        <f t="shared" si="11"/>
        <v>#DIV/0!</v>
      </c>
      <c r="C59" s="70"/>
      <c r="D59" s="71" t="e">
        <f t="shared" si="12"/>
        <v>#DIV/0!</v>
      </c>
      <c r="E59" s="71"/>
      <c r="F59" s="70" t="e">
        <f t="shared" si="13"/>
        <v>#DIV/0!</v>
      </c>
      <c r="G59" s="70"/>
      <c r="H59" s="70" t="e">
        <f t="shared" si="14"/>
        <v>#DIV/0!</v>
      </c>
      <c r="I59" s="70"/>
    </row>
    <row r="60" spans="1:9" x14ac:dyDescent="0.2">
      <c r="A60" s="66" t="str">
        <f t="shared" si="10"/>
        <v>Sample 15</v>
      </c>
      <c r="B60" s="67" t="e">
        <f t="shared" si="11"/>
        <v>#DIV/0!</v>
      </c>
      <c r="C60" s="67"/>
      <c r="D60" s="68" t="e">
        <f t="shared" si="12"/>
        <v>#DIV/0!</v>
      </c>
      <c r="E60" s="68"/>
      <c r="F60" s="67" t="e">
        <f t="shared" si="13"/>
        <v>#DIV/0!</v>
      </c>
      <c r="G60" s="67"/>
      <c r="H60" s="67" t="e">
        <f t="shared" si="14"/>
        <v>#DIV/0!</v>
      </c>
      <c r="I60" s="67"/>
    </row>
    <row r="61" spans="1:9" x14ac:dyDescent="0.2">
      <c r="A61" s="69" t="str">
        <f t="shared" si="10"/>
        <v>Sample 16</v>
      </c>
      <c r="B61" s="70" t="e">
        <f t="shared" si="11"/>
        <v>#DIV/0!</v>
      </c>
      <c r="C61" s="70"/>
      <c r="D61" s="71" t="e">
        <f t="shared" si="12"/>
        <v>#DIV/0!</v>
      </c>
      <c r="E61" s="71"/>
      <c r="F61" s="70" t="e">
        <f t="shared" si="13"/>
        <v>#DIV/0!</v>
      </c>
      <c r="G61" s="70"/>
      <c r="H61" s="70" t="e">
        <f t="shared" si="14"/>
        <v>#DIV/0!</v>
      </c>
      <c r="I61" s="70"/>
    </row>
    <row r="62" spans="1:9" x14ac:dyDescent="0.2">
      <c r="A62" s="66" t="str">
        <f t="shared" ref="A62:A69" si="15">F20</f>
        <v>Sample 17</v>
      </c>
      <c r="B62" s="67" t="e">
        <f t="shared" ref="B62:B69" si="16">AVERAGE(F33:G33)</f>
        <v>#DIV/0!</v>
      </c>
      <c r="C62" s="67"/>
      <c r="D62" s="68" t="e">
        <f t="shared" ref="D62:D69" si="17">STDEV(F33:G33)/AVERAGE(F33:G33)</f>
        <v>#DIV/0!</v>
      </c>
      <c r="E62" s="68"/>
      <c r="F62" s="67" t="e">
        <f t="shared" si="13"/>
        <v>#DIV/0!</v>
      </c>
      <c r="G62" s="67"/>
      <c r="H62" s="67" t="e">
        <f t="shared" si="14"/>
        <v>#DIV/0!</v>
      </c>
      <c r="I62" s="67"/>
    </row>
    <row r="63" spans="1:9" x14ac:dyDescent="0.2">
      <c r="A63" s="69" t="str">
        <f t="shared" si="15"/>
        <v>Sample 18</v>
      </c>
      <c r="B63" s="70" t="e">
        <f t="shared" si="16"/>
        <v>#DIV/0!</v>
      </c>
      <c r="C63" s="70"/>
      <c r="D63" s="71" t="e">
        <f t="shared" si="17"/>
        <v>#DIV/0!</v>
      </c>
      <c r="E63" s="71"/>
      <c r="F63" s="70" t="e">
        <f t="shared" si="13"/>
        <v>#DIV/0!</v>
      </c>
      <c r="G63" s="70"/>
      <c r="H63" s="70" t="e">
        <f t="shared" si="14"/>
        <v>#DIV/0!</v>
      </c>
      <c r="I63" s="70"/>
    </row>
    <row r="64" spans="1:9" x14ac:dyDescent="0.2">
      <c r="A64" s="66" t="str">
        <f t="shared" si="15"/>
        <v>Sample 19</v>
      </c>
      <c r="B64" s="67" t="e">
        <f t="shared" si="16"/>
        <v>#DIV/0!</v>
      </c>
      <c r="C64" s="67"/>
      <c r="D64" s="68" t="e">
        <f t="shared" si="17"/>
        <v>#DIV/0!</v>
      </c>
      <c r="E64" s="68"/>
      <c r="F64" s="67" t="e">
        <f t="shared" si="13"/>
        <v>#DIV/0!</v>
      </c>
      <c r="G64" s="67"/>
      <c r="H64" s="67" t="e">
        <f t="shared" si="14"/>
        <v>#DIV/0!</v>
      </c>
      <c r="I64" s="67"/>
    </row>
    <row r="65" spans="1:9" x14ac:dyDescent="0.2">
      <c r="A65" s="69" t="str">
        <f t="shared" si="15"/>
        <v>Sample 20</v>
      </c>
      <c r="B65" s="70" t="e">
        <f t="shared" si="16"/>
        <v>#DIV/0!</v>
      </c>
      <c r="C65" s="70"/>
      <c r="D65" s="71" t="e">
        <f t="shared" si="17"/>
        <v>#DIV/0!</v>
      </c>
      <c r="E65" s="71"/>
      <c r="F65" s="70" t="e">
        <f t="shared" si="13"/>
        <v>#DIV/0!</v>
      </c>
      <c r="G65" s="70"/>
      <c r="H65" s="70" t="e">
        <f t="shared" si="14"/>
        <v>#DIV/0!</v>
      </c>
      <c r="I65" s="70"/>
    </row>
    <row r="66" spans="1:9" x14ac:dyDescent="0.2">
      <c r="A66" s="66" t="str">
        <f t="shared" si="15"/>
        <v>Sample 21</v>
      </c>
      <c r="B66" s="67" t="e">
        <f t="shared" si="16"/>
        <v>#DIV/0!</v>
      </c>
      <c r="C66" s="67"/>
      <c r="D66" s="68" t="e">
        <f t="shared" si="17"/>
        <v>#DIV/0!</v>
      </c>
      <c r="E66" s="68"/>
      <c r="F66" s="67" t="e">
        <f t="shared" si="13"/>
        <v>#DIV/0!</v>
      </c>
      <c r="G66" s="67"/>
      <c r="H66" s="67" t="e">
        <f t="shared" si="14"/>
        <v>#DIV/0!</v>
      </c>
      <c r="I66" s="67"/>
    </row>
    <row r="67" spans="1:9" x14ac:dyDescent="0.2">
      <c r="A67" s="69" t="str">
        <f t="shared" si="15"/>
        <v>Sample 22</v>
      </c>
      <c r="B67" s="70" t="e">
        <f t="shared" si="16"/>
        <v>#DIV/0!</v>
      </c>
      <c r="C67" s="70"/>
      <c r="D67" s="71" t="e">
        <f t="shared" si="17"/>
        <v>#DIV/0!</v>
      </c>
      <c r="E67" s="71"/>
      <c r="F67" s="70" t="e">
        <f t="shared" si="13"/>
        <v>#DIV/0!</v>
      </c>
      <c r="G67" s="70"/>
      <c r="H67" s="70" t="e">
        <f t="shared" si="14"/>
        <v>#DIV/0!</v>
      </c>
      <c r="I67" s="70"/>
    </row>
    <row r="68" spans="1:9" x14ac:dyDescent="0.2">
      <c r="A68" s="66" t="str">
        <f t="shared" si="15"/>
        <v>Sample 23</v>
      </c>
      <c r="B68" s="67" t="e">
        <f t="shared" si="16"/>
        <v>#DIV/0!</v>
      </c>
      <c r="C68" s="67"/>
      <c r="D68" s="68" t="e">
        <f t="shared" si="17"/>
        <v>#DIV/0!</v>
      </c>
      <c r="E68" s="68"/>
      <c r="F68" s="67" t="e">
        <f t="shared" si="13"/>
        <v>#DIV/0!</v>
      </c>
      <c r="G68" s="67"/>
      <c r="H68" s="67" t="e">
        <f t="shared" si="14"/>
        <v>#DIV/0!</v>
      </c>
      <c r="I68" s="67"/>
    </row>
    <row r="69" spans="1:9" x14ac:dyDescent="0.2">
      <c r="A69" s="69" t="str">
        <f t="shared" si="15"/>
        <v>Sample 24</v>
      </c>
      <c r="B69" s="70" t="e">
        <f t="shared" si="16"/>
        <v>#DIV/0!</v>
      </c>
      <c r="C69" s="70"/>
      <c r="D69" s="71" t="e">
        <f t="shared" si="17"/>
        <v>#DIV/0!</v>
      </c>
      <c r="E69" s="71"/>
      <c r="F69" s="70" t="e">
        <f t="shared" si="13"/>
        <v>#DIV/0!</v>
      </c>
      <c r="G69" s="70"/>
      <c r="H69" s="70" t="e">
        <f t="shared" si="14"/>
        <v>#DIV/0!</v>
      </c>
      <c r="I69" s="70"/>
    </row>
    <row r="70" spans="1:9" x14ac:dyDescent="0.2">
      <c r="A70" s="66" t="str">
        <f>H20</f>
        <v>Sample 25</v>
      </c>
      <c r="B70" s="67" t="e">
        <f t="shared" ref="B70:B77" si="18">AVERAGE(H33:I33)</f>
        <v>#DIV/0!</v>
      </c>
      <c r="C70" s="67"/>
      <c r="D70" s="68" t="e">
        <f t="shared" ref="D70:D77" si="19">STDEV(H33:I33)/AVERAGE(H33:I33)</f>
        <v>#DIV/0!</v>
      </c>
      <c r="E70" s="68"/>
      <c r="F70" s="67" t="e">
        <f t="shared" si="13"/>
        <v>#DIV/0!</v>
      </c>
      <c r="G70" s="67"/>
      <c r="H70" s="67" t="e">
        <f t="shared" si="14"/>
        <v>#DIV/0!</v>
      </c>
      <c r="I70" s="67"/>
    </row>
    <row r="71" spans="1:9" x14ac:dyDescent="0.2">
      <c r="A71" s="69" t="str">
        <f t="shared" ref="A71:A76" si="20">H21</f>
        <v>Sample 26</v>
      </c>
      <c r="B71" s="70" t="e">
        <f t="shared" si="18"/>
        <v>#DIV/0!</v>
      </c>
      <c r="C71" s="70"/>
      <c r="D71" s="71" t="e">
        <f t="shared" si="19"/>
        <v>#DIV/0!</v>
      </c>
      <c r="E71" s="71"/>
      <c r="F71" s="70" t="e">
        <f t="shared" si="13"/>
        <v>#DIV/0!</v>
      </c>
      <c r="G71" s="70"/>
      <c r="H71" s="70" t="e">
        <f t="shared" si="14"/>
        <v>#DIV/0!</v>
      </c>
      <c r="I71" s="70"/>
    </row>
    <row r="72" spans="1:9" x14ac:dyDescent="0.2">
      <c r="A72" s="66" t="str">
        <f t="shared" si="20"/>
        <v>Sample 27</v>
      </c>
      <c r="B72" s="67" t="e">
        <f t="shared" si="18"/>
        <v>#DIV/0!</v>
      </c>
      <c r="C72" s="67"/>
      <c r="D72" s="68" t="e">
        <f t="shared" si="19"/>
        <v>#DIV/0!</v>
      </c>
      <c r="E72" s="68"/>
      <c r="F72" s="67" t="e">
        <f t="shared" si="13"/>
        <v>#DIV/0!</v>
      </c>
      <c r="G72" s="67"/>
      <c r="H72" s="67" t="e">
        <f t="shared" si="14"/>
        <v>#DIV/0!</v>
      </c>
      <c r="I72" s="67"/>
    </row>
    <row r="73" spans="1:9" x14ac:dyDescent="0.2">
      <c r="A73" s="69" t="str">
        <f t="shared" si="20"/>
        <v>Sample 28</v>
      </c>
      <c r="B73" s="70" t="e">
        <f t="shared" si="18"/>
        <v>#DIV/0!</v>
      </c>
      <c r="C73" s="70"/>
      <c r="D73" s="71" t="e">
        <f t="shared" si="19"/>
        <v>#DIV/0!</v>
      </c>
      <c r="E73" s="71"/>
      <c r="F73" s="70" t="e">
        <f t="shared" si="13"/>
        <v>#DIV/0!</v>
      </c>
      <c r="G73" s="70"/>
      <c r="H73" s="70" t="e">
        <f t="shared" si="14"/>
        <v>#DIV/0!</v>
      </c>
      <c r="I73" s="70"/>
    </row>
    <row r="74" spans="1:9" x14ac:dyDescent="0.2">
      <c r="A74" s="66" t="str">
        <f t="shared" si="20"/>
        <v>Sample 29</v>
      </c>
      <c r="B74" s="67" t="e">
        <f t="shared" si="18"/>
        <v>#DIV/0!</v>
      </c>
      <c r="C74" s="67"/>
      <c r="D74" s="68" t="e">
        <f t="shared" si="19"/>
        <v>#DIV/0!</v>
      </c>
      <c r="E74" s="68"/>
      <c r="F74" s="67" t="e">
        <f t="shared" si="13"/>
        <v>#DIV/0!</v>
      </c>
      <c r="G74" s="67"/>
      <c r="H74" s="67" t="e">
        <f t="shared" si="14"/>
        <v>#DIV/0!</v>
      </c>
      <c r="I74" s="67"/>
    </row>
    <row r="75" spans="1:9" x14ac:dyDescent="0.2">
      <c r="A75" s="69" t="str">
        <f t="shared" si="20"/>
        <v>Sample 30</v>
      </c>
      <c r="B75" s="70" t="e">
        <f t="shared" si="18"/>
        <v>#DIV/0!</v>
      </c>
      <c r="C75" s="70"/>
      <c r="D75" s="71" t="e">
        <f t="shared" si="19"/>
        <v>#DIV/0!</v>
      </c>
      <c r="E75" s="71"/>
      <c r="F75" s="70" t="e">
        <f t="shared" si="13"/>
        <v>#DIV/0!</v>
      </c>
      <c r="G75" s="70"/>
      <c r="H75" s="70" t="e">
        <f t="shared" si="14"/>
        <v>#DIV/0!</v>
      </c>
      <c r="I75" s="70"/>
    </row>
    <row r="76" spans="1:9" x14ac:dyDescent="0.2">
      <c r="A76" s="66" t="str">
        <f t="shared" si="20"/>
        <v>Sample 31</v>
      </c>
      <c r="B76" s="67" t="e">
        <f t="shared" si="18"/>
        <v>#DIV/0!</v>
      </c>
      <c r="C76" s="67"/>
      <c r="D76" s="68" t="e">
        <f t="shared" si="19"/>
        <v>#DIV/0!</v>
      </c>
      <c r="E76" s="68"/>
      <c r="F76" s="67" t="e">
        <f t="shared" si="13"/>
        <v>#DIV/0!</v>
      </c>
      <c r="G76" s="67"/>
      <c r="H76" s="67" t="e">
        <f>IF(F76&lt;=0,0,10^((LOG(F76)-$K$13)/$K$12))</f>
        <v>#DIV/0!</v>
      </c>
      <c r="I76" s="67"/>
    </row>
    <row r="77" spans="1:9" x14ac:dyDescent="0.2">
      <c r="A77" s="69" t="str">
        <f>H27</f>
        <v>Sample 32</v>
      </c>
      <c r="B77" s="70" t="e">
        <f t="shared" si="18"/>
        <v>#DIV/0!</v>
      </c>
      <c r="C77" s="70"/>
      <c r="D77" s="71" t="e">
        <f t="shared" si="19"/>
        <v>#DIV/0!</v>
      </c>
      <c r="E77" s="71"/>
      <c r="F77" s="70" t="e">
        <f t="shared" si="13"/>
        <v>#DIV/0!</v>
      </c>
      <c r="G77" s="70"/>
      <c r="H77" s="70" t="e">
        <f t="shared" si="14"/>
        <v>#DIV/0!</v>
      </c>
      <c r="I77" s="70"/>
    </row>
    <row r="78" spans="1:9" x14ac:dyDescent="0.2">
      <c r="A78" s="66" t="str">
        <f t="shared" ref="A78:A85" si="21">J20</f>
        <v>Sample 33</v>
      </c>
      <c r="B78" s="67" t="e">
        <f t="shared" ref="B78:B85" si="22">AVERAGE(J33:K33)</f>
        <v>#DIV/0!</v>
      </c>
      <c r="C78" s="67"/>
      <c r="D78" s="68" t="e">
        <f t="shared" ref="D78:D85" si="23">STDEV(J33:K33)/AVERAGE(J33:K33)</f>
        <v>#DIV/0!</v>
      </c>
      <c r="E78" s="68"/>
      <c r="F78" s="67" t="e">
        <f t="shared" si="13"/>
        <v>#DIV/0!</v>
      </c>
      <c r="G78" s="67"/>
      <c r="H78" s="67" t="e">
        <f t="shared" si="14"/>
        <v>#DIV/0!</v>
      </c>
      <c r="I78" s="67"/>
    </row>
    <row r="79" spans="1:9" x14ac:dyDescent="0.2">
      <c r="A79" s="69" t="str">
        <f t="shared" si="21"/>
        <v>Sample 34</v>
      </c>
      <c r="B79" s="70" t="e">
        <f t="shared" si="22"/>
        <v>#DIV/0!</v>
      </c>
      <c r="C79" s="70"/>
      <c r="D79" s="71" t="e">
        <f t="shared" si="23"/>
        <v>#DIV/0!</v>
      </c>
      <c r="E79" s="71"/>
      <c r="F79" s="70" t="e">
        <f t="shared" si="13"/>
        <v>#DIV/0!</v>
      </c>
      <c r="G79" s="70"/>
      <c r="H79" s="70" t="e">
        <f t="shared" si="14"/>
        <v>#DIV/0!</v>
      </c>
      <c r="I79" s="70"/>
    </row>
    <row r="80" spans="1:9" x14ac:dyDescent="0.2">
      <c r="A80" s="66" t="str">
        <f t="shared" si="21"/>
        <v>Sample 35</v>
      </c>
      <c r="B80" s="67" t="e">
        <f t="shared" si="22"/>
        <v>#DIV/0!</v>
      </c>
      <c r="C80" s="67"/>
      <c r="D80" s="68" t="e">
        <f t="shared" si="23"/>
        <v>#DIV/0!</v>
      </c>
      <c r="E80" s="68"/>
      <c r="F80" s="67" t="e">
        <f t="shared" si="13"/>
        <v>#DIV/0!</v>
      </c>
      <c r="G80" s="67"/>
      <c r="H80" s="67" t="e">
        <f t="shared" si="14"/>
        <v>#DIV/0!</v>
      </c>
      <c r="I80" s="67"/>
    </row>
    <row r="81" spans="1:9" x14ac:dyDescent="0.2">
      <c r="A81" s="69" t="str">
        <f t="shared" si="21"/>
        <v>Sample 36</v>
      </c>
      <c r="B81" s="70" t="e">
        <f t="shared" si="22"/>
        <v>#DIV/0!</v>
      </c>
      <c r="C81" s="70"/>
      <c r="D81" s="71" t="e">
        <f t="shared" si="23"/>
        <v>#DIV/0!</v>
      </c>
      <c r="E81" s="71"/>
      <c r="F81" s="70" t="e">
        <f t="shared" si="13"/>
        <v>#DIV/0!</v>
      </c>
      <c r="G81" s="70"/>
      <c r="H81" s="70" t="e">
        <f t="shared" si="14"/>
        <v>#DIV/0!</v>
      </c>
      <c r="I81" s="70"/>
    </row>
    <row r="82" spans="1:9" x14ac:dyDescent="0.2">
      <c r="A82" s="66" t="str">
        <f t="shared" si="21"/>
        <v>Sample 37</v>
      </c>
      <c r="B82" s="67" t="e">
        <f t="shared" si="22"/>
        <v>#DIV/0!</v>
      </c>
      <c r="C82" s="67"/>
      <c r="D82" s="68" t="e">
        <f t="shared" si="23"/>
        <v>#DIV/0!</v>
      </c>
      <c r="E82" s="68"/>
      <c r="F82" s="67" t="e">
        <f t="shared" si="13"/>
        <v>#DIV/0!</v>
      </c>
      <c r="G82" s="67"/>
      <c r="H82" s="67" t="e">
        <f t="shared" si="14"/>
        <v>#DIV/0!</v>
      </c>
      <c r="I82" s="67"/>
    </row>
    <row r="83" spans="1:9" x14ac:dyDescent="0.2">
      <c r="A83" s="69" t="str">
        <f t="shared" si="21"/>
        <v>Sample 38</v>
      </c>
      <c r="B83" s="70" t="e">
        <f t="shared" si="22"/>
        <v>#DIV/0!</v>
      </c>
      <c r="C83" s="70"/>
      <c r="D83" s="71" t="e">
        <f t="shared" si="23"/>
        <v>#DIV/0!</v>
      </c>
      <c r="E83" s="71"/>
      <c r="F83" s="70" t="e">
        <f t="shared" si="13"/>
        <v>#DIV/0!</v>
      </c>
      <c r="G83" s="70"/>
      <c r="H83" s="70" t="e">
        <f t="shared" si="14"/>
        <v>#DIV/0!</v>
      </c>
      <c r="I83" s="70"/>
    </row>
    <row r="84" spans="1:9" x14ac:dyDescent="0.2">
      <c r="A84" s="66" t="str">
        <f t="shared" si="21"/>
        <v>Sample 39</v>
      </c>
      <c r="B84" s="67" t="e">
        <f t="shared" si="22"/>
        <v>#DIV/0!</v>
      </c>
      <c r="C84" s="67"/>
      <c r="D84" s="68" t="e">
        <f t="shared" si="23"/>
        <v>#DIV/0!</v>
      </c>
      <c r="E84" s="68"/>
      <c r="F84" s="67" t="e">
        <f t="shared" si="13"/>
        <v>#DIV/0!</v>
      </c>
      <c r="G84" s="67"/>
      <c r="H84" s="67" t="e">
        <f t="shared" si="14"/>
        <v>#DIV/0!</v>
      </c>
      <c r="I84" s="67"/>
    </row>
    <row r="85" spans="1:9" x14ac:dyDescent="0.2">
      <c r="A85" s="69" t="str">
        <f t="shared" si="21"/>
        <v>Sample 40</v>
      </c>
      <c r="B85" s="70" t="e">
        <f t="shared" si="22"/>
        <v>#DIV/0!</v>
      </c>
      <c r="C85" s="70"/>
      <c r="D85" s="71" t="e">
        <f t="shared" si="23"/>
        <v>#DIV/0!</v>
      </c>
      <c r="E85" s="71"/>
      <c r="F85" s="70" t="e">
        <f t="shared" si="13"/>
        <v>#DIV/0!</v>
      </c>
      <c r="G85" s="70"/>
      <c r="H85" s="70" t="e">
        <f>IF(F85&lt;=0,0,10^((LOG(F85)-$K$13)/$K$12))</f>
        <v>#DIV/0!</v>
      </c>
      <c r="I85" s="70"/>
    </row>
  </sheetData>
  <sheetProtection sheet="1" objects="1" scenarios="1"/>
  <protectedRanges>
    <protectedRange sqref="B4:C11 B33:K40 I4:J10 B20:K27" name="Range1"/>
  </protectedRanges>
  <mergeCells count="228">
    <mergeCell ref="F22:G22"/>
    <mergeCell ref="F23:G23"/>
    <mergeCell ref="F24:G24"/>
    <mergeCell ref="I3:J3"/>
    <mergeCell ref="K3:L3"/>
    <mergeCell ref="I12:J12"/>
    <mergeCell ref="K12:L12"/>
    <mergeCell ref="I4:J4"/>
    <mergeCell ref="K4:L4"/>
    <mergeCell ref="I13:J13"/>
    <mergeCell ref="K13:L13"/>
    <mergeCell ref="K10:L10"/>
    <mergeCell ref="I11:J11"/>
    <mergeCell ref="K11:L11"/>
    <mergeCell ref="K7:L7"/>
    <mergeCell ref="I8:J8"/>
    <mergeCell ref="K8:L8"/>
    <mergeCell ref="I9:J9"/>
    <mergeCell ref="K9:L9"/>
    <mergeCell ref="I5:J5"/>
    <mergeCell ref="K5:L5"/>
    <mergeCell ref="K14:L14"/>
    <mergeCell ref="I6:J6"/>
    <mergeCell ref="K6:L6"/>
    <mergeCell ref="I10:J10"/>
    <mergeCell ref="F21:G21"/>
    <mergeCell ref="B53:C53"/>
    <mergeCell ref="B20:C20"/>
    <mergeCell ref="D20:E20"/>
    <mergeCell ref="F20:G20"/>
    <mergeCell ref="I7:J7"/>
    <mergeCell ref="B45:C45"/>
    <mergeCell ref="D45:E45"/>
    <mergeCell ref="F45:G45"/>
    <mergeCell ref="H45:I45"/>
    <mergeCell ref="B24:C24"/>
    <mergeCell ref="D23:E23"/>
    <mergeCell ref="D24:E24"/>
    <mergeCell ref="B21:C21"/>
    <mergeCell ref="D21:E21"/>
    <mergeCell ref="D22:E22"/>
    <mergeCell ref="B23:C23"/>
    <mergeCell ref="B22:C22"/>
    <mergeCell ref="D26:E26"/>
    <mergeCell ref="D25:E25"/>
    <mergeCell ref="D27:E27"/>
    <mergeCell ref="B25:C25"/>
    <mergeCell ref="B26:C26"/>
    <mergeCell ref="B27:C27"/>
    <mergeCell ref="I14:J14"/>
    <mergeCell ref="B46:C46"/>
    <mergeCell ref="D46:E46"/>
    <mergeCell ref="F46:G46"/>
    <mergeCell ref="H46:I46"/>
    <mergeCell ref="B47:C47"/>
    <mergeCell ref="D47:E47"/>
    <mergeCell ref="F47:G47"/>
    <mergeCell ref="H47:I47"/>
    <mergeCell ref="H56:I56"/>
    <mergeCell ref="F56:G56"/>
    <mergeCell ref="B54:C54"/>
    <mergeCell ref="B48:C48"/>
    <mergeCell ref="D48:E48"/>
    <mergeCell ref="F48:G48"/>
    <mergeCell ref="H48:I48"/>
    <mergeCell ref="B49:C49"/>
    <mergeCell ref="D49:E49"/>
    <mergeCell ref="F49:G49"/>
    <mergeCell ref="H49:I49"/>
    <mergeCell ref="D53:E53"/>
    <mergeCell ref="F53:G53"/>
    <mergeCell ref="H53:I53"/>
    <mergeCell ref="F52:G52"/>
    <mergeCell ref="H52:I52"/>
    <mergeCell ref="F57:G57"/>
    <mergeCell ref="H57:I57"/>
    <mergeCell ref="B56:C56"/>
    <mergeCell ref="B55:C55"/>
    <mergeCell ref="B60:C60"/>
    <mergeCell ref="B61:C61"/>
    <mergeCell ref="B50:C50"/>
    <mergeCell ref="D50:E50"/>
    <mergeCell ref="F50:G50"/>
    <mergeCell ref="H50:I50"/>
    <mergeCell ref="B51:C51"/>
    <mergeCell ref="D51:E51"/>
    <mergeCell ref="F51:G51"/>
    <mergeCell ref="H51:I51"/>
    <mergeCell ref="B58:C58"/>
    <mergeCell ref="B59:C59"/>
    <mergeCell ref="B57:C57"/>
    <mergeCell ref="F54:G54"/>
    <mergeCell ref="H54:I54"/>
    <mergeCell ref="F55:G55"/>
    <mergeCell ref="H55:I55"/>
    <mergeCell ref="B52:C52"/>
    <mergeCell ref="D52:E52"/>
    <mergeCell ref="F61:G61"/>
    <mergeCell ref="H61:I61"/>
    <mergeCell ref="F60:G60"/>
    <mergeCell ref="H60:I60"/>
    <mergeCell ref="H26:I26"/>
    <mergeCell ref="H27:I27"/>
    <mergeCell ref="J20:K20"/>
    <mergeCell ref="J21:K21"/>
    <mergeCell ref="J22:K22"/>
    <mergeCell ref="J23:K23"/>
    <mergeCell ref="J24:K24"/>
    <mergeCell ref="J25:K25"/>
    <mergeCell ref="J26:K26"/>
    <mergeCell ref="J27:K27"/>
    <mergeCell ref="H20:I20"/>
    <mergeCell ref="H21:I21"/>
    <mergeCell ref="H22:I22"/>
    <mergeCell ref="H23:I23"/>
    <mergeCell ref="H24:I24"/>
    <mergeCell ref="H25:I25"/>
    <mergeCell ref="F25:G25"/>
    <mergeCell ref="F58:G58"/>
    <mergeCell ref="H58:I58"/>
    <mergeCell ref="F59:G59"/>
    <mergeCell ref="H59:I59"/>
    <mergeCell ref="B76:C76"/>
    <mergeCell ref="B77:C77"/>
    <mergeCell ref="B62:C62"/>
    <mergeCell ref="B63:C63"/>
    <mergeCell ref="B64:C64"/>
    <mergeCell ref="B65:C65"/>
    <mergeCell ref="B66:C66"/>
    <mergeCell ref="B67:C67"/>
    <mergeCell ref="F62:G62"/>
    <mergeCell ref="F63:G63"/>
    <mergeCell ref="D62:E62"/>
    <mergeCell ref="D63:E63"/>
    <mergeCell ref="D64:E64"/>
    <mergeCell ref="D65:E65"/>
    <mergeCell ref="D66:E66"/>
    <mergeCell ref="D67:E67"/>
    <mergeCell ref="F68:G68"/>
    <mergeCell ref="F69:G69"/>
    <mergeCell ref="F66:G66"/>
    <mergeCell ref="F67:G67"/>
    <mergeCell ref="F64:G64"/>
    <mergeCell ref="F65:G65"/>
    <mergeCell ref="B84:C84"/>
    <mergeCell ref="B85:C85"/>
    <mergeCell ref="D54:E54"/>
    <mergeCell ref="D55:E55"/>
    <mergeCell ref="D56:E56"/>
    <mergeCell ref="D57:E57"/>
    <mergeCell ref="D58:E58"/>
    <mergeCell ref="D59:E59"/>
    <mergeCell ref="D60:E60"/>
    <mergeCell ref="D61:E61"/>
    <mergeCell ref="B78:C78"/>
    <mergeCell ref="B79:C79"/>
    <mergeCell ref="B80:C80"/>
    <mergeCell ref="B81:C81"/>
    <mergeCell ref="B82:C82"/>
    <mergeCell ref="B83:C83"/>
    <mergeCell ref="B68:C68"/>
    <mergeCell ref="B69:C69"/>
    <mergeCell ref="B70:C70"/>
    <mergeCell ref="B71:C71"/>
    <mergeCell ref="B72:C72"/>
    <mergeCell ref="B73:C73"/>
    <mergeCell ref="B74:C74"/>
    <mergeCell ref="B75:C75"/>
    <mergeCell ref="D85:E85"/>
    <mergeCell ref="D78:E78"/>
    <mergeCell ref="D79:E79"/>
    <mergeCell ref="D80:E80"/>
    <mergeCell ref="D81:E81"/>
    <mergeCell ref="D82:E82"/>
    <mergeCell ref="D83:E83"/>
    <mergeCell ref="D68:E68"/>
    <mergeCell ref="D69:E69"/>
    <mergeCell ref="D70:E70"/>
    <mergeCell ref="D71:E71"/>
    <mergeCell ref="D72:E72"/>
    <mergeCell ref="D73:E73"/>
    <mergeCell ref="D74:E74"/>
    <mergeCell ref="D75:E75"/>
    <mergeCell ref="D76:E76"/>
    <mergeCell ref="D77:E77"/>
    <mergeCell ref="D84:E84"/>
    <mergeCell ref="H85:I85"/>
    <mergeCell ref="H76:I76"/>
    <mergeCell ref="H77:I77"/>
    <mergeCell ref="H78:I78"/>
    <mergeCell ref="H79:I79"/>
    <mergeCell ref="H80:I80"/>
    <mergeCell ref="H81:I81"/>
    <mergeCell ref="F26:G26"/>
    <mergeCell ref="F27:G27"/>
    <mergeCell ref="F82:G82"/>
    <mergeCell ref="F83:G83"/>
    <mergeCell ref="F84:G84"/>
    <mergeCell ref="F85:G85"/>
    <mergeCell ref="H70:I70"/>
    <mergeCell ref="H71:I71"/>
    <mergeCell ref="H72:I72"/>
    <mergeCell ref="H73:I73"/>
    <mergeCell ref="H74:I74"/>
    <mergeCell ref="H75:I75"/>
    <mergeCell ref="F76:G76"/>
    <mergeCell ref="F77:G77"/>
    <mergeCell ref="F78:G78"/>
    <mergeCell ref="F79:G79"/>
    <mergeCell ref="F80:G80"/>
    <mergeCell ref="H62:I62"/>
    <mergeCell ref="H63:I63"/>
    <mergeCell ref="H84:I84"/>
    <mergeCell ref="F81:G81"/>
    <mergeCell ref="F70:G70"/>
    <mergeCell ref="F71:G71"/>
    <mergeCell ref="F72:G72"/>
    <mergeCell ref="F73:G73"/>
    <mergeCell ref="F74:G74"/>
    <mergeCell ref="F75:G75"/>
    <mergeCell ref="H82:I82"/>
    <mergeCell ref="H83:I83"/>
    <mergeCell ref="H68:I68"/>
    <mergeCell ref="H69:I69"/>
    <mergeCell ref="H66:I66"/>
    <mergeCell ref="H67:I67"/>
    <mergeCell ref="H64:I64"/>
    <mergeCell ref="H65:I65"/>
  </mergeCells>
  <phoneticPr fontId="3" type="noConversion"/>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798B4-3B4E-4E7C-B8F7-BC04807E914C}">
  <dimension ref="A1:M69"/>
  <sheetViews>
    <sheetView zoomScale="80" zoomScaleNormal="80" workbookViewId="0">
      <selection activeCell="B4" sqref="B4"/>
    </sheetView>
  </sheetViews>
  <sheetFormatPr defaultRowHeight="14.25" x14ac:dyDescent="0.2"/>
  <cols>
    <col min="1" max="12" width="12.7109375" style="29" customWidth="1"/>
    <col min="13" max="16384" width="9.140625" style="29"/>
  </cols>
  <sheetData>
    <row r="1" spans="1:13" ht="15" x14ac:dyDescent="0.25">
      <c r="A1" s="28" t="s">
        <v>15</v>
      </c>
    </row>
    <row r="3" spans="1:13" s="30" customFormat="1" ht="32.25" customHeight="1" x14ac:dyDescent="0.25">
      <c r="B3" s="3">
        <v>1</v>
      </c>
      <c r="C3" s="3">
        <v>2</v>
      </c>
      <c r="D3" s="3">
        <v>3</v>
      </c>
      <c r="E3" s="31" t="s">
        <v>11</v>
      </c>
      <c r="F3" s="31" t="s">
        <v>12</v>
      </c>
      <c r="G3" s="31" t="s">
        <v>13</v>
      </c>
      <c r="I3" s="64" t="s">
        <v>14</v>
      </c>
      <c r="J3" s="64"/>
      <c r="K3" s="64" t="s">
        <v>19</v>
      </c>
      <c r="L3" s="64"/>
    </row>
    <row r="4" spans="1:13" ht="15" x14ac:dyDescent="0.25">
      <c r="A4" s="29" t="s">
        <v>64</v>
      </c>
      <c r="B4" s="33"/>
      <c r="C4" s="33"/>
      <c r="D4" s="33"/>
      <c r="E4" s="34" t="str">
        <f t="shared" ref="E4:E11" si="0">IFERROR(AVERAGE(B4:D4),"")</f>
        <v/>
      </c>
      <c r="F4" s="34" t="str">
        <f t="shared" ref="F4:F11" si="1">IFERROR(STDEV(B4:D4),"")</f>
        <v/>
      </c>
      <c r="G4" s="35" t="str">
        <f>IFERROR(F4/E4,"")</f>
        <v/>
      </c>
      <c r="I4" s="72" t="str">
        <f>IF(ISNUMBER(E4),1000,"")</f>
        <v/>
      </c>
      <c r="J4" s="73"/>
      <c r="K4" s="74" t="str">
        <f t="shared" ref="K4:K11" si="2">IF(ISNUMBER(E4),E4-$E$11,"")</f>
        <v/>
      </c>
      <c r="L4" s="75"/>
      <c r="M4" s="76"/>
    </row>
    <row r="5" spans="1:13" ht="15" x14ac:dyDescent="0.25">
      <c r="A5" s="29" t="s">
        <v>65</v>
      </c>
      <c r="B5" s="33"/>
      <c r="C5" s="33"/>
      <c r="D5" s="33"/>
      <c r="E5" s="34" t="str">
        <f t="shared" si="0"/>
        <v/>
      </c>
      <c r="F5" s="34" t="str">
        <f t="shared" si="1"/>
        <v/>
      </c>
      <c r="G5" s="35" t="str">
        <f t="shared" ref="G5:G11" si="3">IFERROR(F5/E5,"")</f>
        <v/>
      </c>
      <c r="H5" s="77"/>
      <c r="I5" s="78" t="str">
        <f>IF(ISNUMBER(E5),I4/5,"")</f>
        <v/>
      </c>
      <c r="J5" s="79"/>
      <c r="K5" s="80" t="str">
        <f t="shared" si="2"/>
        <v/>
      </c>
      <c r="L5" s="81"/>
      <c r="M5" s="76"/>
    </row>
    <row r="6" spans="1:13" ht="15" x14ac:dyDescent="0.25">
      <c r="A6" s="29" t="s">
        <v>66</v>
      </c>
      <c r="B6" s="33"/>
      <c r="C6" s="33"/>
      <c r="D6" s="33"/>
      <c r="E6" s="34" t="str">
        <f t="shared" si="0"/>
        <v/>
      </c>
      <c r="F6" s="34" t="str">
        <f t="shared" si="1"/>
        <v/>
      </c>
      <c r="G6" s="35" t="str">
        <f t="shared" si="3"/>
        <v/>
      </c>
      <c r="I6" s="82" t="str">
        <f t="shared" ref="I6:I10" si="4">IF(ISNUMBER(E6),I5/5,"")</f>
        <v/>
      </c>
      <c r="J6" s="83"/>
      <c r="K6" s="48" t="str">
        <f t="shared" si="2"/>
        <v/>
      </c>
      <c r="L6" s="48"/>
      <c r="M6" s="76"/>
    </row>
    <row r="7" spans="1:13" ht="15" x14ac:dyDescent="0.25">
      <c r="A7" s="29" t="s">
        <v>67</v>
      </c>
      <c r="B7" s="33"/>
      <c r="C7" s="33"/>
      <c r="D7" s="33"/>
      <c r="E7" s="34" t="str">
        <f t="shared" si="0"/>
        <v/>
      </c>
      <c r="F7" s="34" t="str">
        <f t="shared" si="1"/>
        <v/>
      </c>
      <c r="G7" s="35" t="str">
        <f t="shared" si="3"/>
        <v/>
      </c>
      <c r="I7" s="82" t="str">
        <f t="shared" si="4"/>
        <v/>
      </c>
      <c r="J7" s="83"/>
      <c r="K7" s="80" t="str">
        <f t="shared" si="2"/>
        <v/>
      </c>
      <c r="L7" s="81"/>
      <c r="M7" s="76"/>
    </row>
    <row r="8" spans="1:13" ht="15" x14ac:dyDescent="0.25">
      <c r="A8" s="29" t="s">
        <v>68</v>
      </c>
      <c r="B8" s="33"/>
      <c r="C8" s="33"/>
      <c r="D8" s="33"/>
      <c r="E8" s="34" t="str">
        <f t="shared" si="0"/>
        <v/>
      </c>
      <c r="F8" s="34" t="str">
        <f t="shared" si="1"/>
        <v/>
      </c>
      <c r="G8" s="35" t="str">
        <f t="shared" si="3"/>
        <v/>
      </c>
      <c r="H8" s="77"/>
      <c r="I8" s="84" t="str">
        <f t="shared" si="4"/>
        <v/>
      </c>
      <c r="J8" s="85"/>
      <c r="K8" s="80" t="str">
        <f t="shared" si="2"/>
        <v/>
      </c>
      <c r="L8" s="81"/>
      <c r="M8" s="76"/>
    </row>
    <row r="9" spans="1:13" ht="15" x14ac:dyDescent="0.25">
      <c r="A9" s="29" t="s">
        <v>69</v>
      </c>
      <c r="B9" s="33"/>
      <c r="C9" s="33"/>
      <c r="D9" s="33"/>
      <c r="E9" s="34" t="str">
        <f t="shared" si="0"/>
        <v/>
      </c>
      <c r="F9" s="34" t="str">
        <f t="shared" si="1"/>
        <v/>
      </c>
      <c r="G9" s="35" t="str">
        <f t="shared" si="3"/>
        <v/>
      </c>
      <c r="H9" s="77"/>
      <c r="I9" s="86" t="str">
        <f t="shared" si="4"/>
        <v/>
      </c>
      <c r="J9" s="87"/>
      <c r="K9" s="80" t="str">
        <f t="shared" si="2"/>
        <v/>
      </c>
      <c r="L9" s="81"/>
      <c r="M9" s="76"/>
    </row>
    <row r="10" spans="1:13" ht="15" x14ac:dyDescent="0.25">
      <c r="A10" s="29" t="s">
        <v>70</v>
      </c>
      <c r="B10" s="33"/>
      <c r="C10" s="33"/>
      <c r="D10" s="33"/>
      <c r="E10" s="34" t="str">
        <f t="shared" si="0"/>
        <v/>
      </c>
      <c r="F10" s="34" t="str">
        <f t="shared" si="1"/>
        <v/>
      </c>
      <c r="G10" s="35" t="str">
        <f t="shared" si="3"/>
        <v/>
      </c>
      <c r="I10" s="82" t="str">
        <f t="shared" si="4"/>
        <v/>
      </c>
      <c r="J10" s="83"/>
      <c r="K10" s="48" t="str">
        <f t="shared" si="2"/>
        <v/>
      </c>
      <c r="L10" s="48"/>
      <c r="M10" s="76"/>
    </row>
    <row r="11" spans="1:13" ht="15" x14ac:dyDescent="0.25">
      <c r="A11" s="29" t="s">
        <v>71</v>
      </c>
      <c r="B11" s="33"/>
      <c r="C11" s="33"/>
      <c r="D11" s="33"/>
      <c r="E11" s="34" t="str">
        <f t="shared" si="0"/>
        <v/>
      </c>
      <c r="F11" s="34" t="str">
        <f t="shared" si="1"/>
        <v/>
      </c>
      <c r="G11" s="35" t="str">
        <f t="shared" si="3"/>
        <v/>
      </c>
      <c r="I11" s="88">
        <v>0</v>
      </c>
      <c r="J11" s="89"/>
      <c r="K11" s="90" t="str">
        <f t="shared" si="2"/>
        <v/>
      </c>
      <c r="L11" s="91"/>
      <c r="M11" s="76"/>
    </row>
    <row r="12" spans="1:13" x14ac:dyDescent="0.2">
      <c r="I12" s="48" t="s">
        <v>8</v>
      </c>
      <c r="J12" s="48"/>
      <c r="K12" s="48" t="e" cm="1">
        <f t="array" ref="K12">SLOPE(IFERROR(LOG(K4:K10),""),IFERROR(LOG(I4:I10),""))</f>
        <v>#DIV/0!</v>
      </c>
      <c r="L12" s="48"/>
    </row>
    <row r="13" spans="1:13" x14ac:dyDescent="0.2">
      <c r="I13" s="48" t="s">
        <v>9</v>
      </c>
      <c r="J13" s="48"/>
      <c r="K13" s="48" t="e" cm="1">
        <f t="array" ref="K13">INTERCEPT(IFERROR(LOG(K4:K10),""),IFERROR(LOG(I4:I10),""))</f>
        <v>#DIV/0!</v>
      </c>
      <c r="L13" s="48"/>
    </row>
    <row r="14" spans="1:13" ht="16.5" x14ac:dyDescent="0.2">
      <c r="I14" s="49" t="s">
        <v>72</v>
      </c>
      <c r="J14" s="49"/>
      <c r="K14" s="48" t="e" cm="1">
        <f t="array" ref="K14">RSQ(IFERROR(LOG(K4:K10),""),IFERROR(LOG(I4:I10),""))</f>
        <v>#DIV/0!</v>
      </c>
      <c r="L14" s="48"/>
    </row>
    <row r="17" spans="1:10" ht="15" x14ac:dyDescent="0.25">
      <c r="A17" s="28" t="s">
        <v>16</v>
      </c>
    </row>
    <row r="19" spans="1:10" ht="15" thickBot="1" x14ac:dyDescent="0.25">
      <c r="B19" s="2">
        <v>1</v>
      </c>
      <c r="C19" s="2">
        <v>2</v>
      </c>
      <c r="D19" s="2">
        <v>3</v>
      </c>
      <c r="E19" s="2">
        <v>4</v>
      </c>
      <c r="F19" s="2">
        <v>5</v>
      </c>
      <c r="G19" s="2">
        <v>6</v>
      </c>
      <c r="H19" s="2">
        <v>7</v>
      </c>
      <c r="I19" s="2">
        <v>8</v>
      </c>
      <c r="J19" s="2">
        <v>9</v>
      </c>
    </row>
    <row r="20" spans="1:10" x14ac:dyDescent="0.2">
      <c r="A20" s="29" t="s">
        <v>0</v>
      </c>
      <c r="B20" s="9" t="s">
        <v>22</v>
      </c>
      <c r="C20" s="27"/>
      <c r="D20" s="10"/>
      <c r="E20" s="9" t="s">
        <v>30</v>
      </c>
      <c r="F20" s="27"/>
      <c r="G20" s="10"/>
      <c r="H20" s="9" t="s">
        <v>38</v>
      </c>
      <c r="I20" s="27"/>
      <c r="J20" s="10"/>
    </row>
    <row r="21" spans="1:10" x14ac:dyDescent="0.2">
      <c r="A21" s="29" t="s">
        <v>1</v>
      </c>
      <c r="B21" s="5" t="s">
        <v>23</v>
      </c>
      <c r="C21" s="25"/>
      <c r="D21" s="6"/>
      <c r="E21" s="5" t="s">
        <v>31</v>
      </c>
      <c r="F21" s="25"/>
      <c r="G21" s="6"/>
      <c r="H21" s="5" t="s">
        <v>39</v>
      </c>
      <c r="I21" s="25"/>
      <c r="J21" s="6"/>
    </row>
    <row r="22" spans="1:10" ht="15" customHeight="1" x14ac:dyDescent="0.2">
      <c r="A22" s="29" t="s">
        <v>2</v>
      </c>
      <c r="B22" s="5" t="s">
        <v>24</v>
      </c>
      <c r="C22" s="25"/>
      <c r="D22" s="6"/>
      <c r="E22" s="5" t="s">
        <v>32</v>
      </c>
      <c r="F22" s="25"/>
      <c r="G22" s="6"/>
      <c r="H22" s="5" t="s">
        <v>40</v>
      </c>
      <c r="I22" s="25"/>
      <c r="J22" s="6"/>
    </row>
    <row r="23" spans="1:10" ht="15.75" customHeight="1" x14ac:dyDescent="0.2">
      <c r="A23" s="29" t="s">
        <v>3</v>
      </c>
      <c r="B23" s="5" t="s">
        <v>25</v>
      </c>
      <c r="C23" s="25"/>
      <c r="D23" s="6"/>
      <c r="E23" s="5" t="s">
        <v>33</v>
      </c>
      <c r="F23" s="25"/>
      <c r="G23" s="6"/>
      <c r="H23" s="5" t="s">
        <v>41</v>
      </c>
      <c r="I23" s="25"/>
      <c r="J23" s="6"/>
    </row>
    <row r="24" spans="1:10" ht="15" customHeight="1" x14ac:dyDescent="0.2">
      <c r="A24" s="29" t="s">
        <v>4</v>
      </c>
      <c r="B24" s="5" t="s">
        <v>26</v>
      </c>
      <c r="C24" s="25"/>
      <c r="D24" s="6"/>
      <c r="E24" s="5" t="s">
        <v>34</v>
      </c>
      <c r="F24" s="25"/>
      <c r="G24" s="6"/>
      <c r="H24" s="5" t="s">
        <v>42</v>
      </c>
      <c r="I24" s="25"/>
      <c r="J24" s="6"/>
    </row>
    <row r="25" spans="1:10" ht="15.75" customHeight="1" x14ac:dyDescent="0.2">
      <c r="A25" s="29" t="s">
        <v>5</v>
      </c>
      <c r="B25" s="5" t="s">
        <v>27</v>
      </c>
      <c r="C25" s="25"/>
      <c r="D25" s="6"/>
      <c r="E25" s="5" t="s">
        <v>35</v>
      </c>
      <c r="F25" s="25"/>
      <c r="G25" s="6"/>
      <c r="H25" s="5" t="s">
        <v>43</v>
      </c>
      <c r="I25" s="25"/>
      <c r="J25" s="6"/>
    </row>
    <row r="26" spans="1:10" ht="15" customHeight="1" x14ac:dyDescent="0.2">
      <c r="A26" s="29" t="s">
        <v>6</v>
      </c>
      <c r="B26" s="5" t="s">
        <v>28</v>
      </c>
      <c r="C26" s="25"/>
      <c r="D26" s="6"/>
      <c r="E26" s="5" t="s">
        <v>36</v>
      </c>
      <c r="F26" s="25"/>
      <c r="G26" s="6"/>
      <c r="H26" s="5" t="s">
        <v>44</v>
      </c>
      <c r="I26" s="25"/>
      <c r="J26" s="6"/>
    </row>
    <row r="27" spans="1:10" ht="15.75" customHeight="1" thickBot="1" x14ac:dyDescent="0.25">
      <c r="A27" s="29" t="s">
        <v>7</v>
      </c>
      <c r="B27" s="7" t="s">
        <v>29</v>
      </c>
      <c r="C27" s="26"/>
      <c r="D27" s="8"/>
      <c r="E27" s="7" t="s">
        <v>37</v>
      </c>
      <c r="F27" s="26"/>
      <c r="G27" s="8"/>
      <c r="H27" s="7" t="s">
        <v>45</v>
      </c>
      <c r="I27" s="26"/>
      <c r="J27" s="8"/>
    </row>
    <row r="28" spans="1:10" x14ac:dyDescent="0.2">
      <c r="B28" s="50" t="s">
        <v>63</v>
      </c>
    </row>
    <row r="30" spans="1:10" ht="15" x14ac:dyDescent="0.25">
      <c r="A30" s="28" t="s">
        <v>17</v>
      </c>
    </row>
    <row r="32" spans="1:10" ht="15" thickBot="1" x14ac:dyDescent="0.25">
      <c r="B32" s="2">
        <v>1</v>
      </c>
      <c r="C32" s="2">
        <v>2</v>
      </c>
      <c r="D32" s="2">
        <v>3</v>
      </c>
      <c r="E32" s="2">
        <v>4</v>
      </c>
      <c r="F32" s="2">
        <v>5</v>
      </c>
      <c r="G32" s="2">
        <v>6</v>
      </c>
      <c r="H32" s="2">
        <v>7</v>
      </c>
      <c r="I32" s="2">
        <v>8</v>
      </c>
      <c r="J32" s="2">
        <v>9</v>
      </c>
    </row>
    <row r="33" spans="1:12" x14ac:dyDescent="0.2">
      <c r="A33" s="29" t="s">
        <v>0</v>
      </c>
      <c r="B33" s="92"/>
      <c r="C33" s="93"/>
      <c r="D33" s="94"/>
      <c r="E33" s="92"/>
      <c r="F33" s="93"/>
      <c r="G33" s="94"/>
      <c r="H33" s="92"/>
      <c r="I33" s="93"/>
      <c r="J33" s="94"/>
    </row>
    <row r="34" spans="1:12" x14ac:dyDescent="0.2">
      <c r="A34" s="29" t="s">
        <v>1</v>
      </c>
      <c r="B34" s="95"/>
      <c r="C34" s="96"/>
      <c r="D34" s="97"/>
      <c r="E34" s="95"/>
      <c r="F34" s="96"/>
      <c r="G34" s="97"/>
      <c r="H34" s="95"/>
      <c r="I34" s="96"/>
      <c r="J34" s="97"/>
    </row>
    <row r="35" spans="1:12" x14ac:dyDescent="0.2">
      <c r="A35" s="29" t="s">
        <v>2</v>
      </c>
      <c r="B35" s="95"/>
      <c r="C35" s="96"/>
      <c r="D35" s="97"/>
      <c r="E35" s="95"/>
      <c r="F35" s="96"/>
      <c r="G35" s="97"/>
      <c r="H35" s="95"/>
      <c r="I35" s="96"/>
      <c r="J35" s="97"/>
    </row>
    <row r="36" spans="1:12" x14ac:dyDescent="0.2">
      <c r="A36" s="29" t="s">
        <v>3</v>
      </c>
      <c r="B36" s="95"/>
      <c r="C36" s="96"/>
      <c r="D36" s="97"/>
      <c r="E36" s="95"/>
      <c r="F36" s="96"/>
      <c r="G36" s="97"/>
      <c r="H36" s="95"/>
      <c r="I36" s="96"/>
      <c r="J36" s="97"/>
    </row>
    <row r="37" spans="1:12" x14ac:dyDescent="0.2">
      <c r="A37" s="29" t="s">
        <v>4</v>
      </c>
      <c r="B37" s="95"/>
      <c r="C37" s="96"/>
      <c r="D37" s="97"/>
      <c r="E37" s="95"/>
      <c r="F37" s="96"/>
      <c r="G37" s="97"/>
      <c r="H37" s="95"/>
      <c r="I37" s="96"/>
      <c r="J37" s="97"/>
    </row>
    <row r="38" spans="1:12" x14ac:dyDescent="0.2">
      <c r="A38" s="29" t="s">
        <v>5</v>
      </c>
      <c r="B38" s="95"/>
      <c r="C38" s="96"/>
      <c r="D38" s="97"/>
      <c r="E38" s="95"/>
      <c r="F38" s="96"/>
      <c r="G38" s="97"/>
      <c r="H38" s="95"/>
      <c r="I38" s="96"/>
      <c r="J38" s="97"/>
    </row>
    <row r="39" spans="1:12" x14ac:dyDescent="0.2">
      <c r="A39" s="29" t="s">
        <v>6</v>
      </c>
      <c r="B39" s="95"/>
      <c r="C39" s="96"/>
      <c r="D39" s="97"/>
      <c r="E39" s="95"/>
      <c r="F39" s="96"/>
      <c r="G39" s="97"/>
      <c r="H39" s="95"/>
      <c r="I39" s="96"/>
      <c r="J39" s="97"/>
    </row>
    <row r="40" spans="1:12" ht="15" thickBot="1" x14ac:dyDescent="0.25">
      <c r="A40" s="29" t="s">
        <v>7</v>
      </c>
      <c r="B40" s="98"/>
      <c r="C40" s="99"/>
      <c r="D40" s="100"/>
      <c r="E40" s="98"/>
      <c r="F40" s="99"/>
      <c r="G40" s="100"/>
      <c r="H40" s="98"/>
      <c r="I40" s="99"/>
      <c r="J40" s="100"/>
    </row>
    <row r="43" spans="1:12" ht="15" x14ac:dyDescent="0.25">
      <c r="A43" s="28" t="s">
        <v>21</v>
      </c>
    </row>
    <row r="45" spans="1:12" s="65" customFormat="1" ht="34.5" customHeight="1" x14ac:dyDescent="0.25">
      <c r="A45" s="63" t="s">
        <v>18</v>
      </c>
      <c r="B45" s="64" t="s">
        <v>11</v>
      </c>
      <c r="C45" s="64"/>
      <c r="D45" s="64" t="s">
        <v>13</v>
      </c>
      <c r="E45" s="64"/>
      <c r="F45" s="64" t="s">
        <v>19</v>
      </c>
      <c r="G45" s="64"/>
      <c r="H45" s="64" t="s">
        <v>14</v>
      </c>
      <c r="I45" s="64"/>
      <c r="L45" s="29"/>
    </row>
    <row r="46" spans="1:12" x14ac:dyDescent="0.2">
      <c r="A46" s="66" t="str">
        <f t="shared" ref="A46:A53" si="5">B20</f>
        <v>Sample 1</v>
      </c>
      <c r="B46" s="67" t="e">
        <f>AVERAGE(B33:D33)</f>
        <v>#DIV/0!</v>
      </c>
      <c r="C46" s="67"/>
      <c r="D46" s="68" t="e">
        <f>STDEV(B33:D33)/AVERAGE(B33:D33)</f>
        <v>#DIV/0!</v>
      </c>
      <c r="E46" s="68"/>
      <c r="F46" s="67" t="e">
        <f>MAX(B46-$E$11,0)</f>
        <v>#DIV/0!</v>
      </c>
      <c r="G46" s="67"/>
      <c r="H46" s="67" t="e">
        <f t="shared" ref="H46:H69" si="6">IF(F46&lt;=0,0,10^((LOG(F46)-$K$13)/$K$12))</f>
        <v>#DIV/0!</v>
      </c>
      <c r="I46" s="67"/>
    </row>
    <row r="47" spans="1:12" x14ac:dyDescent="0.2">
      <c r="A47" s="69" t="str">
        <f t="shared" si="5"/>
        <v>Sample 2</v>
      </c>
      <c r="B47" s="70" t="e">
        <f t="shared" ref="B47:B53" si="7">AVERAGE(B34:D34)</f>
        <v>#DIV/0!</v>
      </c>
      <c r="C47" s="70"/>
      <c r="D47" s="71" t="e">
        <f t="shared" ref="D47:D53" si="8">STDEV(B34:D34)/AVERAGE(B34:D34)</f>
        <v>#DIV/0!</v>
      </c>
      <c r="E47" s="71"/>
      <c r="F47" s="70" t="e">
        <f t="shared" ref="F47:F69" si="9">MAX(B47-$E$11,0)</f>
        <v>#DIV/0!</v>
      </c>
      <c r="G47" s="70"/>
      <c r="H47" s="70" t="e">
        <f t="shared" si="6"/>
        <v>#DIV/0!</v>
      </c>
      <c r="I47" s="70"/>
    </row>
    <row r="48" spans="1:12" x14ac:dyDescent="0.2">
      <c r="A48" s="66" t="str">
        <f t="shared" si="5"/>
        <v>Sample 3</v>
      </c>
      <c r="B48" s="67" t="e">
        <f t="shared" si="7"/>
        <v>#DIV/0!</v>
      </c>
      <c r="C48" s="67"/>
      <c r="D48" s="68" t="e">
        <f t="shared" si="8"/>
        <v>#DIV/0!</v>
      </c>
      <c r="E48" s="68"/>
      <c r="F48" s="67" t="e">
        <f t="shared" si="9"/>
        <v>#DIV/0!</v>
      </c>
      <c r="G48" s="67"/>
      <c r="H48" s="67" t="e">
        <f t="shared" si="6"/>
        <v>#DIV/0!</v>
      </c>
      <c r="I48" s="67"/>
    </row>
    <row r="49" spans="1:9" x14ac:dyDescent="0.2">
      <c r="A49" s="69" t="str">
        <f t="shared" si="5"/>
        <v>Sample 4</v>
      </c>
      <c r="B49" s="70" t="e">
        <f t="shared" si="7"/>
        <v>#DIV/0!</v>
      </c>
      <c r="C49" s="70"/>
      <c r="D49" s="71" t="e">
        <f t="shared" si="8"/>
        <v>#DIV/0!</v>
      </c>
      <c r="E49" s="71"/>
      <c r="F49" s="70" t="e">
        <f t="shared" si="9"/>
        <v>#DIV/0!</v>
      </c>
      <c r="G49" s="70"/>
      <c r="H49" s="70" t="e">
        <f t="shared" si="6"/>
        <v>#DIV/0!</v>
      </c>
      <c r="I49" s="70"/>
    </row>
    <row r="50" spans="1:9" x14ac:dyDescent="0.2">
      <c r="A50" s="66" t="str">
        <f t="shared" si="5"/>
        <v>Sample 5</v>
      </c>
      <c r="B50" s="67" t="e">
        <f t="shared" si="7"/>
        <v>#DIV/0!</v>
      </c>
      <c r="C50" s="67"/>
      <c r="D50" s="68" t="e">
        <f t="shared" si="8"/>
        <v>#DIV/0!</v>
      </c>
      <c r="E50" s="68"/>
      <c r="F50" s="67" t="e">
        <f t="shared" si="9"/>
        <v>#DIV/0!</v>
      </c>
      <c r="G50" s="67"/>
      <c r="H50" s="67" t="e">
        <f t="shared" si="6"/>
        <v>#DIV/0!</v>
      </c>
      <c r="I50" s="67"/>
    </row>
    <row r="51" spans="1:9" x14ac:dyDescent="0.2">
      <c r="A51" s="69" t="str">
        <f t="shared" si="5"/>
        <v>Sample 6</v>
      </c>
      <c r="B51" s="70" t="e">
        <f t="shared" si="7"/>
        <v>#DIV/0!</v>
      </c>
      <c r="C51" s="70"/>
      <c r="D51" s="71" t="e">
        <f t="shared" si="8"/>
        <v>#DIV/0!</v>
      </c>
      <c r="E51" s="71"/>
      <c r="F51" s="70" t="e">
        <f t="shared" si="9"/>
        <v>#DIV/0!</v>
      </c>
      <c r="G51" s="70"/>
      <c r="H51" s="70" t="e">
        <f t="shared" si="6"/>
        <v>#DIV/0!</v>
      </c>
      <c r="I51" s="70"/>
    </row>
    <row r="52" spans="1:9" x14ac:dyDescent="0.2">
      <c r="A52" s="66" t="str">
        <f t="shared" si="5"/>
        <v>Sample 7</v>
      </c>
      <c r="B52" s="67" t="e">
        <f t="shared" si="7"/>
        <v>#DIV/0!</v>
      </c>
      <c r="C52" s="67"/>
      <c r="D52" s="68" t="e">
        <f t="shared" si="8"/>
        <v>#DIV/0!</v>
      </c>
      <c r="E52" s="68"/>
      <c r="F52" s="67" t="e">
        <f t="shared" si="9"/>
        <v>#DIV/0!</v>
      </c>
      <c r="G52" s="67"/>
      <c r="H52" s="67" t="e">
        <f t="shared" si="6"/>
        <v>#DIV/0!</v>
      </c>
      <c r="I52" s="67"/>
    </row>
    <row r="53" spans="1:9" x14ac:dyDescent="0.2">
      <c r="A53" s="69" t="str">
        <f t="shared" si="5"/>
        <v>Sample 8</v>
      </c>
      <c r="B53" s="70" t="e">
        <f t="shared" si="7"/>
        <v>#DIV/0!</v>
      </c>
      <c r="C53" s="70"/>
      <c r="D53" s="71" t="e">
        <f t="shared" si="8"/>
        <v>#DIV/0!</v>
      </c>
      <c r="E53" s="71"/>
      <c r="F53" s="70" t="e">
        <f t="shared" si="9"/>
        <v>#DIV/0!</v>
      </c>
      <c r="G53" s="70"/>
      <c r="H53" s="70" t="e">
        <f t="shared" si="6"/>
        <v>#DIV/0!</v>
      </c>
      <c r="I53" s="70"/>
    </row>
    <row r="54" spans="1:9" x14ac:dyDescent="0.2">
      <c r="A54" s="66" t="str">
        <f t="shared" ref="A54:A61" si="10">E20</f>
        <v>Sample 9</v>
      </c>
      <c r="B54" s="67" t="e">
        <f t="shared" ref="B54:B61" si="11">AVERAGE(E33:G33)</f>
        <v>#DIV/0!</v>
      </c>
      <c r="C54" s="67"/>
      <c r="D54" s="68" t="e">
        <f t="shared" ref="D54:D61" si="12">STDEV(E33:G33)/AVERAGE(E33:G33)</f>
        <v>#DIV/0!</v>
      </c>
      <c r="E54" s="68"/>
      <c r="F54" s="67" t="e">
        <f t="shared" si="9"/>
        <v>#DIV/0!</v>
      </c>
      <c r="G54" s="67"/>
      <c r="H54" s="67" t="e">
        <f t="shared" si="6"/>
        <v>#DIV/0!</v>
      </c>
      <c r="I54" s="67"/>
    </row>
    <row r="55" spans="1:9" x14ac:dyDescent="0.2">
      <c r="A55" s="69" t="str">
        <f t="shared" si="10"/>
        <v>Sample 10</v>
      </c>
      <c r="B55" s="70" t="e">
        <f t="shared" si="11"/>
        <v>#DIV/0!</v>
      </c>
      <c r="C55" s="70"/>
      <c r="D55" s="71" t="e">
        <f t="shared" si="12"/>
        <v>#DIV/0!</v>
      </c>
      <c r="E55" s="71"/>
      <c r="F55" s="70" t="e">
        <f t="shared" si="9"/>
        <v>#DIV/0!</v>
      </c>
      <c r="G55" s="70"/>
      <c r="H55" s="70" t="e">
        <f t="shared" si="6"/>
        <v>#DIV/0!</v>
      </c>
      <c r="I55" s="70"/>
    </row>
    <row r="56" spans="1:9" x14ac:dyDescent="0.2">
      <c r="A56" s="66" t="str">
        <f t="shared" si="10"/>
        <v>Sample 11</v>
      </c>
      <c r="B56" s="67" t="e">
        <f t="shared" si="11"/>
        <v>#DIV/0!</v>
      </c>
      <c r="C56" s="67"/>
      <c r="D56" s="68" t="e">
        <f t="shared" si="12"/>
        <v>#DIV/0!</v>
      </c>
      <c r="E56" s="68"/>
      <c r="F56" s="67" t="e">
        <f t="shared" si="9"/>
        <v>#DIV/0!</v>
      </c>
      <c r="G56" s="67"/>
      <c r="H56" s="67" t="e">
        <f t="shared" si="6"/>
        <v>#DIV/0!</v>
      </c>
      <c r="I56" s="67"/>
    </row>
    <row r="57" spans="1:9" x14ac:dyDescent="0.2">
      <c r="A57" s="69" t="str">
        <f t="shared" si="10"/>
        <v>Sample 12</v>
      </c>
      <c r="B57" s="70" t="e">
        <f t="shared" si="11"/>
        <v>#DIV/0!</v>
      </c>
      <c r="C57" s="70"/>
      <c r="D57" s="71" t="e">
        <f t="shared" si="12"/>
        <v>#DIV/0!</v>
      </c>
      <c r="E57" s="71"/>
      <c r="F57" s="70" t="e">
        <f t="shared" si="9"/>
        <v>#DIV/0!</v>
      </c>
      <c r="G57" s="70"/>
      <c r="H57" s="70" t="e">
        <f t="shared" si="6"/>
        <v>#DIV/0!</v>
      </c>
      <c r="I57" s="70"/>
    </row>
    <row r="58" spans="1:9" x14ac:dyDescent="0.2">
      <c r="A58" s="66" t="str">
        <f t="shared" si="10"/>
        <v>Sample 13</v>
      </c>
      <c r="B58" s="67" t="e">
        <f t="shared" si="11"/>
        <v>#DIV/0!</v>
      </c>
      <c r="C58" s="67"/>
      <c r="D58" s="68" t="e">
        <f t="shared" si="12"/>
        <v>#DIV/0!</v>
      </c>
      <c r="E58" s="68"/>
      <c r="F58" s="67" t="e">
        <f t="shared" si="9"/>
        <v>#DIV/0!</v>
      </c>
      <c r="G58" s="67"/>
      <c r="H58" s="67" t="e">
        <f t="shared" si="6"/>
        <v>#DIV/0!</v>
      </c>
      <c r="I58" s="67"/>
    </row>
    <row r="59" spans="1:9" x14ac:dyDescent="0.2">
      <c r="A59" s="69" t="str">
        <f t="shared" si="10"/>
        <v>Sample 14</v>
      </c>
      <c r="B59" s="70" t="e">
        <f t="shared" si="11"/>
        <v>#DIV/0!</v>
      </c>
      <c r="C59" s="70"/>
      <c r="D59" s="71" t="e">
        <f t="shared" si="12"/>
        <v>#DIV/0!</v>
      </c>
      <c r="E59" s="71"/>
      <c r="F59" s="70" t="e">
        <f t="shared" si="9"/>
        <v>#DIV/0!</v>
      </c>
      <c r="G59" s="70"/>
      <c r="H59" s="70" t="e">
        <f t="shared" si="6"/>
        <v>#DIV/0!</v>
      </c>
      <c r="I59" s="70"/>
    </row>
    <row r="60" spans="1:9" x14ac:dyDescent="0.2">
      <c r="A60" s="66" t="str">
        <f t="shared" si="10"/>
        <v>Sample 15</v>
      </c>
      <c r="B60" s="67" t="e">
        <f t="shared" si="11"/>
        <v>#DIV/0!</v>
      </c>
      <c r="C60" s="67"/>
      <c r="D60" s="68" t="e">
        <f t="shared" si="12"/>
        <v>#DIV/0!</v>
      </c>
      <c r="E60" s="68"/>
      <c r="F60" s="67" t="e">
        <f t="shared" si="9"/>
        <v>#DIV/0!</v>
      </c>
      <c r="G60" s="67"/>
      <c r="H60" s="67" t="e">
        <f t="shared" si="6"/>
        <v>#DIV/0!</v>
      </c>
      <c r="I60" s="67"/>
    </row>
    <row r="61" spans="1:9" x14ac:dyDescent="0.2">
      <c r="A61" s="69" t="str">
        <f t="shared" si="10"/>
        <v>Sample 16</v>
      </c>
      <c r="B61" s="70" t="e">
        <f t="shared" si="11"/>
        <v>#DIV/0!</v>
      </c>
      <c r="C61" s="70"/>
      <c r="D61" s="71" t="e">
        <f t="shared" si="12"/>
        <v>#DIV/0!</v>
      </c>
      <c r="E61" s="71"/>
      <c r="F61" s="70" t="e">
        <f t="shared" si="9"/>
        <v>#DIV/0!</v>
      </c>
      <c r="G61" s="70"/>
      <c r="H61" s="70" t="e">
        <f t="shared" si="6"/>
        <v>#DIV/0!</v>
      </c>
      <c r="I61" s="70"/>
    </row>
    <row r="62" spans="1:9" x14ac:dyDescent="0.2">
      <c r="A62" s="66" t="str">
        <f t="shared" ref="A62:A69" si="13">H20</f>
        <v>Sample 17</v>
      </c>
      <c r="B62" s="67" t="e">
        <f>AVERAGE(H33:J33)</f>
        <v>#DIV/0!</v>
      </c>
      <c r="C62" s="67"/>
      <c r="D62" s="68" t="e">
        <f>STDEV(H33:J33)/AVERAGE(G33:I33)</f>
        <v>#DIV/0!</v>
      </c>
      <c r="E62" s="68"/>
      <c r="F62" s="67" t="e">
        <f t="shared" si="9"/>
        <v>#DIV/0!</v>
      </c>
      <c r="G62" s="67"/>
      <c r="H62" s="67" t="e">
        <f t="shared" si="6"/>
        <v>#DIV/0!</v>
      </c>
      <c r="I62" s="67"/>
    </row>
    <row r="63" spans="1:9" x14ac:dyDescent="0.2">
      <c r="A63" s="69" t="str">
        <f t="shared" si="13"/>
        <v>Sample 18</v>
      </c>
      <c r="B63" s="70" t="e">
        <f t="shared" ref="B63:B68" si="14">AVERAGE(H34:J34)</f>
        <v>#DIV/0!</v>
      </c>
      <c r="C63" s="70"/>
      <c r="D63" s="71" t="e">
        <f t="shared" ref="D63:D69" si="15">STDEV(H34:J34)/AVERAGE(G34:I34)</f>
        <v>#DIV/0!</v>
      </c>
      <c r="E63" s="71"/>
      <c r="F63" s="70" t="e">
        <f t="shared" si="9"/>
        <v>#DIV/0!</v>
      </c>
      <c r="G63" s="70"/>
      <c r="H63" s="70" t="e">
        <f t="shared" si="6"/>
        <v>#DIV/0!</v>
      </c>
      <c r="I63" s="70"/>
    </row>
    <row r="64" spans="1:9" x14ac:dyDescent="0.2">
      <c r="A64" s="66" t="str">
        <f t="shared" si="13"/>
        <v>Sample 19</v>
      </c>
      <c r="B64" s="67" t="e">
        <f t="shared" si="14"/>
        <v>#DIV/0!</v>
      </c>
      <c r="C64" s="67"/>
      <c r="D64" s="68" t="e">
        <f t="shared" si="15"/>
        <v>#DIV/0!</v>
      </c>
      <c r="E64" s="68"/>
      <c r="F64" s="67" t="e">
        <f t="shared" si="9"/>
        <v>#DIV/0!</v>
      </c>
      <c r="G64" s="67"/>
      <c r="H64" s="67" t="e">
        <f t="shared" si="6"/>
        <v>#DIV/0!</v>
      </c>
      <c r="I64" s="67"/>
    </row>
    <row r="65" spans="1:9" x14ac:dyDescent="0.2">
      <c r="A65" s="69" t="str">
        <f t="shared" si="13"/>
        <v>Sample 20</v>
      </c>
      <c r="B65" s="70" t="e">
        <f t="shared" si="14"/>
        <v>#DIV/0!</v>
      </c>
      <c r="C65" s="70"/>
      <c r="D65" s="71" t="e">
        <f t="shared" si="15"/>
        <v>#DIV/0!</v>
      </c>
      <c r="E65" s="71"/>
      <c r="F65" s="70" t="e">
        <f t="shared" si="9"/>
        <v>#DIV/0!</v>
      </c>
      <c r="G65" s="70"/>
      <c r="H65" s="70" t="e">
        <f t="shared" si="6"/>
        <v>#DIV/0!</v>
      </c>
      <c r="I65" s="70"/>
    </row>
    <row r="66" spans="1:9" x14ac:dyDescent="0.2">
      <c r="A66" s="66" t="str">
        <f t="shared" si="13"/>
        <v>Sample 21</v>
      </c>
      <c r="B66" s="67" t="e">
        <f t="shared" si="14"/>
        <v>#DIV/0!</v>
      </c>
      <c r="C66" s="67"/>
      <c r="D66" s="68" t="e">
        <f t="shared" si="15"/>
        <v>#DIV/0!</v>
      </c>
      <c r="E66" s="68"/>
      <c r="F66" s="67" t="e">
        <f t="shared" si="9"/>
        <v>#DIV/0!</v>
      </c>
      <c r="G66" s="67"/>
      <c r="H66" s="67" t="e">
        <f t="shared" si="6"/>
        <v>#DIV/0!</v>
      </c>
      <c r="I66" s="67"/>
    </row>
    <row r="67" spans="1:9" x14ac:dyDescent="0.2">
      <c r="A67" s="69" t="str">
        <f t="shared" si="13"/>
        <v>Sample 22</v>
      </c>
      <c r="B67" s="70" t="e">
        <f t="shared" si="14"/>
        <v>#DIV/0!</v>
      </c>
      <c r="C67" s="70"/>
      <c r="D67" s="71" t="e">
        <f t="shared" si="15"/>
        <v>#DIV/0!</v>
      </c>
      <c r="E67" s="71"/>
      <c r="F67" s="70" t="e">
        <f t="shared" si="9"/>
        <v>#DIV/0!</v>
      </c>
      <c r="G67" s="70"/>
      <c r="H67" s="70" t="e">
        <f t="shared" si="6"/>
        <v>#DIV/0!</v>
      </c>
      <c r="I67" s="70"/>
    </row>
    <row r="68" spans="1:9" x14ac:dyDescent="0.2">
      <c r="A68" s="66" t="str">
        <f t="shared" si="13"/>
        <v>Sample 23</v>
      </c>
      <c r="B68" s="67" t="e">
        <f t="shared" si="14"/>
        <v>#DIV/0!</v>
      </c>
      <c r="C68" s="67"/>
      <c r="D68" s="68" t="e">
        <f t="shared" si="15"/>
        <v>#DIV/0!</v>
      </c>
      <c r="E68" s="68"/>
      <c r="F68" s="67" t="e">
        <f t="shared" si="9"/>
        <v>#DIV/0!</v>
      </c>
      <c r="G68" s="67"/>
      <c r="H68" s="67" t="e">
        <f t="shared" si="6"/>
        <v>#DIV/0!</v>
      </c>
      <c r="I68" s="67"/>
    </row>
    <row r="69" spans="1:9" x14ac:dyDescent="0.2">
      <c r="A69" s="69" t="str">
        <f t="shared" si="13"/>
        <v>Sample 24</v>
      </c>
      <c r="B69" s="70" t="e">
        <f>AVERAGE(H40:J40)</f>
        <v>#DIV/0!</v>
      </c>
      <c r="C69" s="70"/>
      <c r="D69" s="71" t="e">
        <f t="shared" si="15"/>
        <v>#DIV/0!</v>
      </c>
      <c r="E69" s="71"/>
      <c r="F69" s="70" t="e">
        <f t="shared" si="9"/>
        <v>#DIV/0!</v>
      </c>
      <c r="G69" s="70"/>
      <c r="H69" s="70" t="e">
        <f t="shared" si="6"/>
        <v>#DIV/0!</v>
      </c>
      <c r="I69" s="70"/>
    </row>
  </sheetData>
  <sheetProtection sheet="1" objects="1" scenarios="1"/>
  <protectedRanges>
    <protectedRange sqref="B4:D11 I4:J10 B33:J40 B20:J27" name="Range2"/>
  </protectedRanges>
  <mergeCells count="148">
    <mergeCell ref="K10:L10"/>
    <mergeCell ref="K11:L11"/>
    <mergeCell ref="K9:L9"/>
    <mergeCell ref="K8:L8"/>
    <mergeCell ref="K7:L7"/>
    <mergeCell ref="K6:L6"/>
    <mergeCell ref="K5:L5"/>
    <mergeCell ref="K4:L4"/>
    <mergeCell ref="H20:J20"/>
    <mergeCell ref="H21:J21"/>
    <mergeCell ref="H22:J22"/>
    <mergeCell ref="H23:J23"/>
    <mergeCell ref="H24:J24"/>
    <mergeCell ref="H25:J25"/>
    <mergeCell ref="B26:D26"/>
    <mergeCell ref="B27:D27"/>
    <mergeCell ref="E20:G20"/>
    <mergeCell ref="E21:G21"/>
    <mergeCell ref="E22:G22"/>
    <mergeCell ref="E23:G23"/>
    <mergeCell ref="E24:G24"/>
    <mergeCell ref="E25:G25"/>
    <mergeCell ref="E26:G26"/>
    <mergeCell ref="E27:G27"/>
    <mergeCell ref="B21:D21"/>
    <mergeCell ref="B20:D20"/>
    <mergeCell ref="B22:D22"/>
    <mergeCell ref="B23:D23"/>
    <mergeCell ref="B24:D24"/>
    <mergeCell ref="B25:D25"/>
    <mergeCell ref="H26:J26"/>
    <mergeCell ref="H27:J27"/>
    <mergeCell ref="F45:G45"/>
    <mergeCell ref="F48:G48"/>
    <mergeCell ref="H51:I51"/>
    <mergeCell ref="H52:I52"/>
    <mergeCell ref="H53:I53"/>
    <mergeCell ref="F55:G55"/>
    <mergeCell ref="F56:G56"/>
    <mergeCell ref="H55:I55"/>
    <mergeCell ref="H56:I56"/>
    <mergeCell ref="H54:I54"/>
    <mergeCell ref="F59:G59"/>
    <mergeCell ref="F60:G60"/>
    <mergeCell ref="F50:G50"/>
    <mergeCell ref="F51:G51"/>
    <mergeCell ref="F52:G52"/>
    <mergeCell ref="F53:G53"/>
    <mergeCell ref="F54:G54"/>
    <mergeCell ref="F47:G47"/>
    <mergeCell ref="F46:G46"/>
    <mergeCell ref="H57:I57"/>
    <mergeCell ref="F67:G67"/>
    <mergeCell ref="F68:G68"/>
    <mergeCell ref="F69:G69"/>
    <mergeCell ref="H64:I64"/>
    <mergeCell ref="H65:I65"/>
    <mergeCell ref="H66:I66"/>
    <mergeCell ref="H67:I67"/>
    <mergeCell ref="H68:I68"/>
    <mergeCell ref="H69:I69"/>
    <mergeCell ref="H58:I58"/>
    <mergeCell ref="H59:I59"/>
    <mergeCell ref="H60:I60"/>
    <mergeCell ref="H61:I61"/>
    <mergeCell ref="H62:I62"/>
    <mergeCell ref="H63:I63"/>
    <mergeCell ref="F61:G61"/>
    <mergeCell ref="F62:G62"/>
    <mergeCell ref="F63:G63"/>
    <mergeCell ref="F64:G64"/>
    <mergeCell ref="F65:G65"/>
    <mergeCell ref="F66:G66"/>
    <mergeCell ref="F57:G57"/>
    <mergeCell ref="F58:G58"/>
    <mergeCell ref="D50:E50"/>
    <mergeCell ref="I14:J14"/>
    <mergeCell ref="I13:J13"/>
    <mergeCell ref="I12:J12"/>
    <mergeCell ref="K14:L14"/>
    <mergeCell ref="K13:L13"/>
    <mergeCell ref="K12:L12"/>
    <mergeCell ref="K3:L3"/>
    <mergeCell ref="I11:J11"/>
    <mergeCell ref="I10:J10"/>
    <mergeCell ref="I9:J9"/>
    <mergeCell ref="I8:J8"/>
    <mergeCell ref="I7:J7"/>
    <mergeCell ref="I6:J6"/>
    <mergeCell ref="I5:J5"/>
    <mergeCell ref="I4:J4"/>
    <mergeCell ref="I3:J3"/>
    <mergeCell ref="H45:I45"/>
    <mergeCell ref="H46:I46"/>
    <mergeCell ref="H47:I47"/>
    <mergeCell ref="H48:I48"/>
    <mergeCell ref="H49:I49"/>
    <mergeCell ref="H50:I50"/>
    <mergeCell ref="F49:G49"/>
    <mergeCell ref="D69:E69"/>
    <mergeCell ref="B45:C45"/>
    <mergeCell ref="B46:C46"/>
    <mergeCell ref="B47:C47"/>
    <mergeCell ref="B48:C48"/>
    <mergeCell ref="B49:C49"/>
    <mergeCell ref="B50:C50"/>
    <mergeCell ref="B51:C51"/>
    <mergeCell ref="B52:C52"/>
    <mergeCell ref="B53:C53"/>
    <mergeCell ref="D63:E63"/>
    <mergeCell ref="D64:E64"/>
    <mergeCell ref="D65:E65"/>
    <mergeCell ref="D66:E66"/>
    <mergeCell ref="D67:E67"/>
    <mergeCell ref="D68:E68"/>
    <mergeCell ref="D51:E51"/>
    <mergeCell ref="D52:E52"/>
    <mergeCell ref="D53:E53"/>
    <mergeCell ref="D45:E45"/>
    <mergeCell ref="D49:E49"/>
    <mergeCell ref="D48:E48"/>
    <mergeCell ref="D47:E47"/>
    <mergeCell ref="D46:E46"/>
    <mergeCell ref="B66:C66"/>
    <mergeCell ref="B67:C67"/>
    <mergeCell ref="B68:C68"/>
    <mergeCell ref="B69:C69"/>
    <mergeCell ref="B54:C54"/>
    <mergeCell ref="B55:C55"/>
    <mergeCell ref="B56:C56"/>
    <mergeCell ref="B57:C57"/>
    <mergeCell ref="B58:C58"/>
    <mergeCell ref="B59:C59"/>
    <mergeCell ref="B63:C63"/>
    <mergeCell ref="B64:C64"/>
    <mergeCell ref="B65:C65"/>
    <mergeCell ref="B62:C62"/>
    <mergeCell ref="D62:E62"/>
    <mergeCell ref="B60:C60"/>
    <mergeCell ref="B61:C61"/>
    <mergeCell ref="D54:E54"/>
    <mergeCell ref="D55:E55"/>
    <mergeCell ref="D56:E56"/>
    <mergeCell ref="D57:E57"/>
    <mergeCell ref="D58:E58"/>
    <mergeCell ref="D59:E59"/>
    <mergeCell ref="D60:E60"/>
    <mergeCell ref="D61:E61"/>
  </mergeCells>
  <phoneticPr fontId="3"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Analysis - 2 replicates</vt:lpstr>
      <vt:lpstr>Analysis - 3 replicates</vt:lpstr>
      <vt:lpstr>Instructions!_Hlk8312475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Blake Anderson</dc:creator>
  <cp:lastModifiedBy>Diana Bechtel, PhD</cp:lastModifiedBy>
  <dcterms:created xsi:type="dcterms:W3CDTF">2026-02-26T19:46:27Z</dcterms:created>
  <dcterms:modified xsi:type="dcterms:W3CDTF">2026-03-02T21:44:41Z</dcterms:modified>
</cp:coreProperties>
</file>