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raybiotech-my.sharepoint.com/personal/diana_bechtel_raybiotech_com/Documents/Diana's Documents/Tech Support/Analysis Tools/"/>
    </mc:Choice>
  </mc:AlternateContent>
  <xr:revisionPtr revIDLastSave="21" documentId="13_ncr:1_{7222A254-D316-46E2-841D-63B8737F6CA3}" xr6:coauthVersionLast="47" xr6:coauthVersionMax="47" xr10:uidLastSave="{FBFB147A-B392-40AE-81F9-A4F6E85F4644}"/>
  <bookViews>
    <workbookView xWindow="705" yWindow="2040" windowWidth="21600" windowHeight="13065" xr2:uid="{A4B75C51-93C9-4D74-8B07-A684526F247E}"/>
  </bookViews>
  <sheets>
    <sheet name="Instructions" sheetId="2" r:id="rId1"/>
    <sheet name="Raw Data" sheetId="4" r:id="rId2"/>
    <sheet name="Analysis" sheetId="5" r:id="rId3"/>
  </sheets>
  <definedNames>
    <definedName name="_Hlk8312475" localSheetId="0">Instructions!$B$9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c r="G22" i="4"/>
  <c r="H22" i="4" s="1"/>
  <c r="G23" i="4"/>
  <c r="H23" i="4" s="1"/>
  <c r="G24" i="4"/>
  <c r="H24" i="4"/>
  <c r="G25" i="4"/>
  <c r="H25" i="4" s="1"/>
  <c r="G26" i="4"/>
  <c r="H26" i="4"/>
  <c r="G27" i="4"/>
  <c r="H27" i="4" s="1"/>
  <c r="G28" i="4"/>
  <c r="H28" i="4"/>
  <c r="G29" i="4"/>
  <c r="H29" i="4" s="1"/>
  <c r="G30" i="4"/>
  <c r="H30" i="4" s="1"/>
  <c r="G31" i="4"/>
  <c r="H31" i="4" s="1"/>
  <c r="G32" i="4"/>
  <c r="H32" i="4"/>
  <c r="G33" i="4"/>
  <c r="H33" i="4" s="1"/>
  <c r="G34" i="4"/>
  <c r="H34" i="4"/>
  <c r="G35" i="4"/>
  <c r="H35" i="4" s="1"/>
  <c r="G36" i="4"/>
  <c r="H36" i="4"/>
  <c r="G37" i="4"/>
  <c r="H37" i="4" s="1"/>
  <c r="G38" i="4"/>
  <c r="H38" i="4" s="1"/>
  <c r="G39" i="4"/>
  <c r="H39" i="4" s="1"/>
  <c r="G40" i="4"/>
  <c r="H40" i="4"/>
  <c r="G41" i="4"/>
  <c r="H41" i="4" s="1"/>
  <c r="G42" i="4"/>
  <c r="H42" i="4"/>
  <c r="G43" i="4"/>
  <c r="H43" i="4" s="1"/>
  <c r="G44" i="4"/>
  <c r="H44" i="4"/>
  <c r="G45" i="4"/>
  <c r="H45" i="4" s="1"/>
  <c r="G46" i="4"/>
  <c r="H46" i="4" s="1"/>
  <c r="G6" i="4"/>
  <c r="H6" i="4" s="1"/>
  <c r="G7" i="4"/>
  <c r="H7" i="4" s="1"/>
  <c r="G8" i="4"/>
  <c r="H8" i="4" s="1"/>
  <c r="G9" i="4"/>
  <c r="H9" i="4" s="1"/>
  <c r="G10" i="4"/>
  <c r="H10" i="4" s="1"/>
  <c r="G11" i="4"/>
  <c r="G12" i="4"/>
  <c r="H12" i="4" s="1"/>
  <c r="G13" i="4"/>
  <c r="H13" i="4" s="1"/>
  <c r="G14" i="4"/>
  <c r="H14" i="4" s="1"/>
  <c r="G15" i="4"/>
  <c r="H15" i="4" s="1"/>
  <c r="G16" i="4"/>
  <c r="H16" i="4" s="1"/>
  <c r="G17" i="4"/>
  <c r="H17" i="4" s="1"/>
  <c r="G18" i="4"/>
  <c r="G19" i="4"/>
  <c r="H19" i="4" s="1"/>
  <c r="G20" i="4"/>
  <c r="H20" i="4" s="1"/>
  <c r="G21" i="4"/>
  <c r="H21" i="4" s="1"/>
  <c r="G5" i="4"/>
  <c r="H5" i="4" s="1"/>
  <c r="C9" i="5"/>
  <c r="C19" i="5" s="1"/>
  <c r="B9" i="5"/>
  <c r="B19" i="5" s="1"/>
  <c r="A1" i="5"/>
  <c r="B10" i="5"/>
  <c r="C10" i="5" s="1"/>
  <c r="I18" i="4" l="1"/>
  <c r="I11" i="4"/>
  <c r="I25" i="4"/>
  <c r="I44" i="4"/>
  <c r="I17" i="4"/>
  <c r="I28" i="4"/>
  <c r="I16" i="4"/>
  <c r="I32" i="4"/>
  <c r="I36" i="4"/>
  <c r="I5" i="4"/>
  <c r="I40" i="4"/>
  <c r="I24" i="4"/>
  <c r="H11" i="4"/>
  <c r="B5" i="5" s="1" a="1"/>
  <c r="B5" i="5" s="1"/>
  <c r="I39" i="4"/>
  <c r="I42" i="4"/>
  <c r="I31" i="4"/>
  <c r="I23" i="4"/>
  <c r="I19" i="4"/>
  <c r="I10" i="4"/>
  <c r="I45" i="4"/>
  <c r="I37" i="4"/>
  <c r="I34" i="4"/>
  <c r="I26" i="4"/>
  <c r="H18" i="4"/>
  <c r="I41" i="4"/>
  <c r="I33" i="4"/>
  <c r="I29" i="4"/>
  <c r="I46" i="4"/>
  <c r="I38" i="4"/>
  <c r="I30" i="4"/>
  <c r="I22" i="4"/>
  <c r="I43" i="4"/>
  <c r="I35" i="4"/>
  <c r="I27" i="4"/>
  <c r="I13" i="4"/>
  <c r="I21" i="4"/>
  <c r="I9" i="4"/>
  <c r="I8" i="4"/>
  <c r="I15" i="4"/>
  <c r="I14" i="4"/>
  <c r="I6" i="4"/>
  <c r="I7" i="4"/>
  <c r="B20" i="5" s="1"/>
  <c r="I20" i="4"/>
  <c r="I12" i="4"/>
  <c r="A10" i="5"/>
  <c r="B4" i="5" l="1" a="1"/>
  <c r="B4" i="5" s="1"/>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11" i="5"/>
  <c r="A20" i="5"/>
  <c r="A21" i="5"/>
  <c r="A22" i="5"/>
  <c r="A23" i="5"/>
  <c r="A24" i="5"/>
  <c r="A25" i="5"/>
  <c r="A26" i="5"/>
  <c r="A27" i="5"/>
  <c r="A28" i="5"/>
  <c r="A29" i="5"/>
  <c r="D38" i="5" l="1"/>
  <c r="D21" i="5"/>
  <c r="D52" i="5"/>
  <c r="D44" i="5"/>
  <c r="D36" i="5"/>
  <c r="D28" i="5"/>
  <c r="D59" i="5"/>
  <c r="D22" i="5"/>
  <c r="D51" i="5"/>
  <c r="D43" i="5"/>
  <c r="D35" i="5"/>
  <c r="D27" i="5"/>
  <c r="D46" i="5"/>
  <c r="D37" i="5"/>
  <c r="D50" i="5"/>
  <c r="D42" i="5"/>
  <c r="D34" i="5"/>
  <c r="D26" i="5"/>
  <c r="D30" i="5"/>
  <c r="D29" i="5"/>
  <c r="D58" i="5"/>
  <c r="D57" i="5"/>
  <c r="D49" i="5"/>
  <c r="D41" i="5"/>
  <c r="D33" i="5"/>
  <c r="D25" i="5"/>
  <c r="D53" i="5"/>
  <c r="D56" i="5"/>
  <c r="D48" i="5"/>
  <c r="D40" i="5"/>
  <c r="D32" i="5"/>
  <c r="D24" i="5"/>
  <c r="D54" i="5"/>
  <c r="D45" i="5"/>
  <c r="D55" i="5"/>
  <c r="D47" i="5"/>
  <c r="D39" i="5"/>
  <c r="D31" i="5"/>
  <c r="D23" i="5"/>
  <c r="D20" i="5" l="1"/>
  <c r="B12" i="5"/>
  <c r="B14" i="5"/>
  <c r="B13" i="5"/>
  <c r="B55" i="5" s="1"/>
  <c r="C55" i="5" s="1"/>
  <c r="B52" i="5" l="1"/>
  <c r="C52" i="5" s="1"/>
  <c r="B31" i="5"/>
  <c r="C31" i="5" s="1"/>
  <c r="B48" i="5"/>
  <c r="C48" i="5" s="1"/>
  <c r="B45" i="5"/>
  <c r="C45" i="5" s="1"/>
  <c r="B50" i="5"/>
  <c r="C50" i="5" s="1"/>
  <c r="B26" i="5"/>
  <c r="C26" i="5" s="1"/>
  <c r="B40" i="5"/>
  <c r="C40" i="5" s="1"/>
  <c r="B28" i="5"/>
  <c r="C28" i="5" s="1"/>
  <c r="B34" i="5"/>
  <c r="C34" i="5" s="1"/>
  <c r="B36" i="5"/>
  <c r="C36" i="5" s="1"/>
  <c r="B21" i="5"/>
  <c r="C21" i="5" s="1"/>
  <c r="B38" i="5"/>
  <c r="C38" i="5" s="1"/>
  <c r="B53" i="5"/>
  <c r="C53" i="5" s="1"/>
  <c r="B24" i="5"/>
  <c r="C24" i="5" s="1"/>
  <c r="B57" i="5"/>
  <c r="C57" i="5" s="1"/>
  <c r="B59" i="5"/>
  <c r="C59" i="5" s="1"/>
  <c r="B22" i="5"/>
  <c r="C22" i="5" s="1"/>
  <c r="C20" i="5"/>
  <c r="B32" i="5"/>
  <c r="C32" i="5" s="1"/>
  <c r="B37" i="5"/>
  <c r="C37" i="5" s="1"/>
  <c r="B49" i="5"/>
  <c r="C49" i="5" s="1"/>
  <c r="B44" i="5"/>
  <c r="C44" i="5" s="1"/>
  <c r="B35" i="5"/>
  <c r="C35" i="5" s="1"/>
  <c r="B43" i="5"/>
  <c r="C43" i="5" s="1"/>
  <c r="B39" i="5"/>
  <c r="C39" i="5" s="1"/>
  <c r="B29" i="5"/>
  <c r="C29" i="5" s="1"/>
  <c r="B58" i="5"/>
  <c r="C58" i="5" s="1"/>
  <c r="B30" i="5"/>
  <c r="C30" i="5" s="1"/>
  <c r="B41" i="5"/>
  <c r="C41" i="5" s="1"/>
  <c r="B47" i="5"/>
  <c r="C47" i="5" s="1"/>
  <c r="B56" i="5"/>
  <c r="C56" i="5" s="1"/>
  <c r="B33" i="5"/>
  <c r="C33" i="5" s="1"/>
  <c r="B23" i="5"/>
  <c r="C23" i="5" s="1"/>
  <c r="B25" i="5"/>
  <c r="C25" i="5" s="1"/>
  <c r="B27" i="5"/>
  <c r="C27" i="5" s="1"/>
  <c r="B51" i="5"/>
  <c r="C51" i="5" s="1"/>
  <c r="B42" i="5"/>
  <c r="C42" i="5" s="1"/>
  <c r="B46" i="5"/>
  <c r="C46" i="5" s="1"/>
  <c r="B54" i="5"/>
  <c r="C54"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<sst xmlns="http://schemas.openxmlformats.org/spreadsheetml/2006/main" count="24" uniqueCount="23">
  <si>
    <t>Average</t>
  </si>
  <si>
    <t>CV%</t>
  </si>
  <si>
    <t>Sample Volume (uL)</t>
  </si>
  <si>
    <t>Sample Dilution (-Fold)</t>
  </si>
  <si>
    <t>Sample Name</t>
  </si>
  <si>
    <t>Dilution Adjusted</t>
  </si>
  <si>
    <t>Negative Reference (0 ng/uL)</t>
  </si>
  <si>
    <t>Samples</t>
  </si>
  <si>
    <t>Input Data Location: Raw Data Tab</t>
  </si>
  <si>
    <t>Standard Curve: Single point reference</t>
  </si>
  <si>
    <t xml:space="preserve">         Average CV%</t>
  </si>
  <si>
    <t xml:space="preserve">         Max CV%</t>
  </si>
  <si>
    <t>Blank Corrected Signal</t>
  </si>
  <si>
    <t>QC Check</t>
  </si>
  <si>
    <t>Slope =</t>
  </si>
  <si>
    <t>Intercept =</t>
  </si>
  <si>
    <r>
      <t>R</t>
    </r>
    <r>
      <rPr>
        <vertAlign val="superscript"/>
        <sz val="11"/>
        <color theme="1"/>
        <rFont val="Arial"/>
        <family val="2"/>
      </rPr>
      <t>2</t>
    </r>
    <r>
      <rPr>
        <sz val="11"/>
        <color theme="1"/>
        <rFont val="Arial"/>
        <family val="2"/>
      </rPr>
      <t xml:space="preserve"> =</t>
    </r>
  </si>
  <si>
    <t>Calibration Reference</t>
  </si>
  <si>
    <t>Sample Type</t>
  </si>
  <si>
    <t>dsDNA</t>
  </si>
  <si>
    <t>FQA-DS/FQA-RNA Analysis Tool</t>
  </si>
  <si>
    <t xml:space="preserve">HOW TO USE THE FQA-DS/FQA-RNA ANALYSIS TOOL </t>
  </si>
  <si>
    <r>
      <t xml:space="preserve">1) </t>
    </r>
    <r>
      <rPr>
        <u/>
        <sz val="14"/>
        <color rgb="FF000000"/>
        <rFont val="Arial"/>
        <family val="2"/>
      </rPr>
      <t>Select Sample Type</t>
    </r>
    <r>
      <rPr>
        <sz val="14"/>
        <color rgb="FF000000"/>
        <rFont val="Arial"/>
        <family val="2"/>
      </rPr>
      <t>: In the "</t>
    </r>
    <r>
      <rPr>
        <b/>
        <sz val="14"/>
        <color rgb="FF000000"/>
        <rFont val="Arial"/>
        <family val="2"/>
      </rPr>
      <t>Raw Data</t>
    </r>
    <r>
      <rPr>
        <sz val="14"/>
        <color rgb="FF000000"/>
        <rFont val="Arial"/>
        <family val="2"/>
      </rPr>
      <t xml:space="preserve">" tab, under Sample Type, select dsDNA or RNA from the drop down based on your applicable sample type.
2) </t>
    </r>
    <r>
      <rPr>
        <u/>
        <sz val="14"/>
        <color rgb="FF000000"/>
        <rFont val="Arial"/>
        <family val="2"/>
      </rPr>
      <t>Enter Reference Data</t>
    </r>
    <r>
      <rPr>
        <sz val="14"/>
        <color rgb="FF000000"/>
        <rFont val="Arial"/>
        <family val="2"/>
      </rPr>
      <t>: In the "</t>
    </r>
    <r>
      <rPr>
        <b/>
        <sz val="14"/>
        <color rgb="FF000000"/>
        <rFont val="Arial"/>
        <family val="2"/>
      </rPr>
      <t>Raw Data</t>
    </r>
    <r>
      <rPr>
        <sz val="14"/>
        <color rgb="FF000000"/>
        <rFont val="Arial"/>
        <family val="2"/>
      </rPr>
      <t xml:space="preserve">" tab, copy and paste the raw fluorescence values (before background subtraction) for your Positive Reference and Negative Reference standards in the corresponding wells. Enter replicate values horizontally (duplicate or triplicate). Do not subtract background prior to entry.
3) </t>
    </r>
    <r>
      <rPr>
        <u/>
        <sz val="14"/>
        <color rgb="FF000000"/>
        <rFont val="Arial"/>
        <family val="2"/>
      </rPr>
      <t>Enter Sample Information</t>
    </r>
    <r>
      <rPr>
        <sz val="14"/>
        <color rgb="FF000000"/>
        <rFont val="Arial"/>
        <family val="2"/>
      </rPr>
      <t>: In the “</t>
    </r>
    <r>
      <rPr>
        <b/>
        <sz val="14"/>
        <color rgb="FF000000"/>
        <rFont val="Arial"/>
        <family val="2"/>
      </rPr>
      <t>Raw Data</t>
    </r>
    <r>
      <rPr>
        <sz val="14"/>
        <color rgb="FF000000"/>
        <rFont val="Arial"/>
        <family val="2"/>
      </rPr>
      <t>” tab, input sample identifiers under "</t>
    </r>
    <r>
      <rPr>
        <b/>
        <sz val="14"/>
        <color rgb="FF000000"/>
        <rFont val="Arial"/>
        <family val="2"/>
      </rPr>
      <t>Sample Name</t>
    </r>
    <r>
      <rPr>
        <sz val="14"/>
        <color rgb="FF000000"/>
        <rFont val="Arial"/>
        <family val="2"/>
      </rPr>
      <t>" column and insert volume (in uL) and dilution factor (-Fold) for each sample in the corresponding "</t>
    </r>
    <r>
      <rPr>
        <b/>
        <sz val="14"/>
        <color rgb="FF000000"/>
        <rFont val="Arial"/>
        <family val="2"/>
      </rPr>
      <t>Sample Volume</t>
    </r>
    <r>
      <rPr>
        <sz val="14"/>
        <color rgb="FF000000"/>
        <rFont val="Arial"/>
        <family val="2"/>
      </rPr>
      <t>" and "</t>
    </r>
    <r>
      <rPr>
        <b/>
        <sz val="14"/>
        <color rgb="FF000000"/>
        <rFont val="Arial"/>
        <family val="2"/>
      </rPr>
      <t>Sample Dilution</t>
    </r>
    <r>
      <rPr>
        <sz val="14"/>
        <color rgb="FF000000"/>
        <rFont val="Arial"/>
        <family val="2"/>
      </rPr>
      <t xml:space="preserve">" columns. If running undiluted samples, leave sample dilution for that sample blank or input "1".  If volume and/or dilution wells are blank for a given sample, calculations automatically assume a volume of 50 </t>
    </r>
    <r>
      <rPr>
        <sz val="14"/>
        <color rgb="FF000000"/>
        <rFont val="Aptos Narrow"/>
        <family val="2"/>
      </rPr>
      <t>μ</t>
    </r>
    <r>
      <rPr>
        <sz val="14"/>
        <color rgb="FF000000"/>
        <rFont val="Arial"/>
        <family val="2"/>
      </rPr>
      <t xml:space="preserve">L and dilution fold of 1 (i.e., undiluted sample).
4) </t>
    </r>
    <r>
      <rPr>
        <u/>
        <sz val="14"/>
        <color rgb="FF000000"/>
        <rFont val="Arial"/>
        <family val="2"/>
      </rPr>
      <t>Enter Sample Raw Data</t>
    </r>
    <r>
      <rPr>
        <sz val="14"/>
        <color rgb="FF000000"/>
        <rFont val="Arial"/>
        <family val="2"/>
      </rPr>
      <t>: In the “</t>
    </r>
    <r>
      <rPr>
        <b/>
        <sz val="14"/>
        <color rgb="FF000000"/>
        <rFont val="Arial"/>
        <family val="2"/>
      </rPr>
      <t>Raw Data</t>
    </r>
    <r>
      <rPr>
        <sz val="14"/>
        <color rgb="FF000000"/>
        <rFont val="Arial"/>
        <family val="2"/>
      </rPr>
      <t xml:space="preserve">” tab, paste raw fluorescence values exactly as exported from the plate reader (before background subtraction). Enter replicate values horizontally (duplicate or triplicate). Do not modify formula cells.
5) </t>
    </r>
    <r>
      <rPr>
        <u/>
        <sz val="14"/>
        <color rgb="FF000000"/>
        <rFont val="Arial"/>
        <family val="2"/>
      </rPr>
      <t>Review Precision</t>
    </r>
    <r>
      <rPr>
        <sz val="14"/>
        <color rgb="FF000000"/>
        <rFont val="Arial"/>
        <family val="2"/>
      </rPr>
      <t xml:space="preserve">: After entering reference and sample data, verify the automatically calculated Average and CV%. For reliable curve performance, positive reference CV% value should typically be ≤10% (the negative reference may show higher variability). CV% values for samples should typically be ≤15%. Samples with fluorescence values near background may have elevated CV% values.
6) </t>
    </r>
    <r>
      <rPr>
        <u/>
        <sz val="14"/>
        <color rgb="FF000000"/>
        <rFont val="Arial"/>
        <family val="2"/>
      </rPr>
      <t>Review Final Calculated Data</t>
    </r>
    <r>
      <rPr>
        <sz val="14"/>
        <color rgb="FF000000"/>
        <rFont val="Arial"/>
        <family val="2"/>
      </rPr>
      <t>: In the "</t>
    </r>
    <r>
      <rPr>
        <b/>
        <sz val="14"/>
        <color rgb="FF000000"/>
        <rFont val="Arial"/>
        <family val="2"/>
      </rPr>
      <t>Analysis</t>
    </r>
    <r>
      <rPr>
        <sz val="14"/>
        <color rgb="FF000000"/>
        <rFont val="Arial"/>
        <family val="2"/>
      </rPr>
      <t>" tab, DNA or RNA mass (pg) is determined by interpolating the blank corrected average fluorescence values against the two-point calibration curve generated from the positive and negative reference standards. The calculated mass is then adjusted for the sample dilution factor.
The QC Check column indicates whether a sample passes quality control based on its CV value; samples that exceed the acceptable CV limit are flagged and should be rerun. If the field is blank, the sample passes QC.
Note: DNA or RNA concentration (pg/uL) is calculated by dividing the dilution-adjusted mass (pg) by the sample volume (uL).
Note: Samples with average fluorescence values below the background signal are automatically assigned a mass of 0 pg.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</si>
</sst>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22" x14ac:knownFonts="1">
    <font>
      <sz val="11"/>
      <color theme="1"/>
      <name val="Aptos Narrow"/>
      <family val="2"/>
      <scheme val="minor"/>
    </font>
    <font>
      <b/>
      <sz val="11"/>
      <color rgb="FFFA7D00"/>
      <name val="Aptos Narrow"/>
      <family val="2"/>
      <scheme val="minor"/>
    </font>
    <font>
      <sz val="8"/>
      <name val="Aptos Narrow"/>
      <family val="2"/>
      <scheme val="minor"/>
    </font>
    <font>
      <sz val="11"/>
      <color theme="1"/>
      <name val="Aptos Narrow"/>
      <family val="2"/>
      <scheme val="minor"/>
    </font>
    <font>
      <i/>
      <sz val="11"/>
      <color rgb="FF7F7F7F"/>
      <name val="Aptos Narrow"/>
      <family val="2"/>
      <scheme val="minor"/>
    </font>
    <font>
      <sz val="10"/>
      <name val="Arial"/>
      <family val="2"/>
    </font>
    <font>
      <b/>
      <u/>
      <sz val="22"/>
      <color rgb="FF1976D2"/>
      <name val="Arial"/>
      <family val="2"/>
    </font>
    <font>
      <sz val="14"/>
      <name val="Arial"/>
      <family val="2"/>
    </font>
    <font>
      <sz val="11"/>
      <color theme="1"/>
      <name val="Arial"/>
      <family val="2"/>
    </font>
    <font>
      <b/>
      <sz val="11"/>
      <color theme="1"/>
      <name val="Arial"/>
      <family val="2"/>
    </font>
    <font>
      <b/>
      <sz val="11"/>
      <color rgb="FFFA7D00"/>
      <name val="Arial"/>
      <family val="2"/>
    </font>
    <font>
      <vertAlign val="superscript"/>
      <sz val="11"/>
      <color theme="1"/>
      <name val="Arial"/>
      <family val="2"/>
    </font>
    <font>
      <i/>
      <sz val="11"/>
      <color rgb="FF7F7F7F"/>
      <name val="Arial"/>
      <family val="2"/>
    </font>
    <font>
      <b/>
      <sz val="14"/>
      <color rgb="FF000000"/>
      <name val="Arial"/>
      <family val="2"/>
    </font>
    <font>
      <sz val="14"/>
      <color rgb="FF000000"/>
      <name val="Arial"/>
      <family val="2"/>
    </font>
    <font>
      <u/>
      <sz val="14"/>
      <color rgb="FF000000"/>
      <name val="Arial"/>
      <family val="2"/>
    </font>
    <font>
      <b/>
      <sz val="11"/>
      <color theme="1"/>
      <name val="Aptos Narrow"/>
      <family val="2"/>
      <scheme val="minor"/>
    </font>
    <font>
      <b/>
      <sz val="14"/>
      <color theme="1"/>
      <name val="Aptos Narrow"/>
      <family val="2"/>
      <scheme val="minor"/>
    </font>
    <font>
      <sz val="11"/>
      <color rgb="FF3F3F76"/>
      <name val="Aptos Narrow"/>
      <family val="2"/>
      <scheme val="minor"/>
    </font>
    <font>
      <sz val="14"/>
      <color rgb="FF000000"/>
      <name val="Aptos Narrow"/>
      <family val="2"/>
    </font>
    <font>
      <sz val="11"/>
      <color rgb="FF242424"/>
      <name val="Segoe UI"/>
      <family val="2"/>
    </font>
    <font>
      <sz val="11"/>
      <color rgb="FF000000"/>
      <name val="Aptos Narrow"/>
      <family val="2"/>
    </font>
  </fonts>
  <fills count="7">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bgColor indexed="64"/>
      </patternFill>
    </fill>
    <fill>
      <patternFill patternType="solid">
        <fgColor rgb="FFFFCC99"/>
      </patternFill>
    </fill>
    <fill>
      <patternFill patternType="solid">
        <fgColor rgb="FFFFFFFF"/>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medium">
        <color indexed="64"/>
      </bottom>
      <diagonal/>
    </border>
    <border>
      <left style="thin">
        <color rgb="FF7F7F7F"/>
      </left>
      <right style="thin">
        <color rgb="FF7F7F7F"/>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s>
  <cellStyleXfs count="6">
    <xf numFmtId="0" fontId="0" fillId="0" borderId="0"/>
    <xf numFmtId="0" fontId="1" fillId="2" borderId="1" applyNumberFormat="0" applyAlignment="0" applyProtection="0"/>
    <xf numFmtId="9" fontId="3" fillId="0" borderId="0" applyFont="0" applyFill="0" applyBorder="0" applyAlignment="0" applyProtection="0"/>
    <xf numFmtId="0" fontId="4" fillId="0" borderId="0" applyNumberFormat="0" applyFill="0" applyBorder="0" applyAlignment="0" applyProtection="0"/>
    <xf numFmtId="0" fontId="5" fillId="0" borderId="0"/>
    <xf numFmtId="0" fontId="18" fillId="5" borderId="1" applyNumberFormat="0" applyAlignment="0" applyProtection="0"/>
  </cellStyleXfs>
  <cellXfs count="54">
    <xf numFmtId="0" fontId="0" fillId="0" borderId="0" xfId="0"/>
    <xf numFmtId="0" fontId="6" fillId="0" borderId="0" xfId="4" applyFont="1" applyAlignment="1">
      <alignment horizontal="center" vertical="center"/>
    </xf>
    <xf numFmtId="0" fontId="5" fillId="0" borderId="0" xfId="4"/>
    <xf numFmtId="0" fontId="14" fillId="0" borderId="0" xfId="0" applyFont="1" applyAlignment="1">
      <alignment vertical="top" wrapText="1"/>
    </xf>
    <xf numFmtId="0" fontId="14" fillId="0" borderId="0" xfId="0" applyFont="1" applyAlignment="1">
      <alignment vertical="top"/>
    </xf>
    <xf numFmtId="0" fontId="13" fillId="0" borderId="0" xfId="0" applyFont="1" applyAlignment="1">
      <alignment vertical="center"/>
    </xf>
    <xf numFmtId="0" fontId="7" fillId="0" borderId="0" xfId="4" applyFont="1" applyAlignment="1">
      <alignment vertical="center"/>
    </xf>
    <xf numFmtId="0" fontId="5" fillId="0" borderId="0" xfId="4" applyAlignment="1">
      <alignment vertical="center"/>
    </xf>
    <xf numFmtId="0" fontId="8" fillId="3" borderId="0" xfId="0" applyFont="1" applyFill="1" applyProtection="1">
      <protection hidden="1"/>
    </xf>
    <xf numFmtId="165" fontId="10" fillId="2" borderId="1" xfId="1" applyNumberFormat="1" applyFont="1" applyAlignment="1" applyProtection="1">
      <protection hidden="1"/>
    </xf>
    <xf numFmtId="0" fontId="8" fillId="4" borderId="0" xfId="0" applyFont="1" applyFill="1" applyProtection="1">
      <protection hidden="1"/>
    </xf>
    <xf numFmtId="165" fontId="10" fillId="4" borderId="1" xfId="1" applyNumberFormat="1" applyFont="1" applyFill="1" applyAlignment="1" applyProtection="1">
      <protection hidden="1"/>
    </xf>
    <xf numFmtId="165" fontId="10" fillId="4" borderId="4" xfId="1" applyNumberFormat="1" applyFont="1" applyFill="1" applyBorder="1" applyAlignment="1" applyProtection="1">
      <protection hidden="1"/>
    </xf>
    <xf numFmtId="0" fontId="0" fillId="4" borderId="0" xfId="0" applyFill="1" applyProtection="1">
      <protection hidden="1"/>
    </xf>
    <xf numFmtId="0" fontId="0" fillId="4" borderId="0" xfId="0" applyFill="1" applyAlignment="1" applyProtection="1">
      <alignment horizontal="left"/>
      <protection hidden="1"/>
    </xf>
    <xf numFmtId="164" fontId="0" fillId="4" borderId="0" xfId="2" applyNumberFormat="1" applyFont="1" applyFill="1" applyAlignment="1" applyProtection="1">
      <alignment horizontal="left"/>
      <protection hidden="1"/>
    </xf>
    <xf numFmtId="0" fontId="0" fillId="4" borderId="6" xfId="0" applyFill="1" applyBorder="1" applyAlignment="1" applyProtection="1">
      <alignment horizontal="left"/>
      <protection hidden="1"/>
    </xf>
    <xf numFmtId="164" fontId="0" fillId="4" borderId="6" xfId="2" applyNumberFormat="1" applyFont="1" applyFill="1" applyBorder="1" applyAlignment="1" applyProtection="1">
      <alignment horizontal="left"/>
      <protection hidden="1"/>
    </xf>
    <xf numFmtId="0" fontId="17" fillId="4" borderId="0" xfId="0" applyFont="1" applyFill="1" applyProtection="1">
      <protection hidden="1"/>
    </xf>
    <xf numFmtId="0" fontId="0" fillId="4" borderId="0" xfId="0" applyFill="1" applyAlignment="1" applyProtection="1">
      <alignment wrapText="1"/>
      <protection hidden="1"/>
    </xf>
    <xf numFmtId="0" fontId="8" fillId="4" borderId="3" xfId="0" applyFont="1" applyFill="1" applyBorder="1" applyProtection="1">
      <protection hidden="1"/>
    </xf>
    <xf numFmtId="0" fontId="8" fillId="4" borderId="0" xfId="0" applyFont="1" applyFill="1" applyAlignment="1" applyProtection="1">
      <alignment horizontal="right"/>
      <protection hidden="1"/>
    </xf>
    <xf numFmtId="0" fontId="8" fillId="4" borderId="0" xfId="0" applyFont="1" applyFill="1" applyAlignment="1" applyProtection="1">
      <alignment horizontal="right" vertical="center"/>
      <protection hidden="1"/>
    </xf>
    <xf numFmtId="0" fontId="8" fillId="4" borderId="0" xfId="0" applyFont="1" applyFill="1" applyAlignment="1" applyProtection="1">
      <alignment vertical="center"/>
      <protection hidden="1"/>
    </xf>
    <xf numFmtId="166" fontId="8" fillId="4" borderId="0" xfId="0" applyNumberFormat="1" applyFont="1" applyFill="1" applyProtection="1">
      <protection hidden="1"/>
    </xf>
    <xf numFmtId="0" fontId="8" fillId="4" borderId="0" xfId="0" applyFont="1" applyFill="1" applyAlignment="1" applyProtection="1">
      <alignment wrapText="1"/>
      <protection hidden="1"/>
    </xf>
    <xf numFmtId="0" fontId="9" fillId="4" borderId="0" xfId="0" applyFont="1" applyFill="1" applyAlignment="1" applyProtection="1">
      <alignment wrapText="1"/>
      <protection hidden="1"/>
    </xf>
    <xf numFmtId="0" fontId="18" fillId="5" borderId="1" xfId="5" applyProtection="1">
      <protection hidden="1"/>
    </xf>
    <xf numFmtId="0" fontId="9" fillId="4" borderId="2" xfId="0" applyFont="1" applyFill="1" applyBorder="1" applyAlignment="1" applyProtection="1">
      <alignment wrapText="1"/>
      <protection hidden="1"/>
    </xf>
    <xf numFmtId="0" fontId="8" fillId="4" borderId="5" xfId="0" applyFont="1" applyFill="1" applyBorder="1" applyProtection="1">
      <protection hidden="1"/>
    </xf>
    <xf numFmtId="0" fontId="8" fillId="4" borderId="7" xfId="0" applyFont="1" applyFill="1" applyBorder="1" applyProtection="1">
      <protection hidden="1"/>
    </xf>
    <xf numFmtId="0" fontId="8" fillId="0" borderId="5" xfId="0" applyFont="1" applyBorder="1" applyProtection="1">
      <protection hidden="1"/>
    </xf>
    <xf numFmtId="2" fontId="10" fillId="2" borderId="1" xfId="2" applyNumberFormat="1" applyFont="1" applyFill="1" applyBorder="1" applyAlignment="1" applyProtection="1">
      <protection hidden="1"/>
    </xf>
    <xf numFmtId="164" fontId="10" fillId="2" borderId="1" xfId="2" applyNumberFormat="1" applyFont="1" applyFill="1" applyBorder="1" applyAlignment="1" applyProtection="1">
      <protection hidden="1"/>
    </xf>
    <xf numFmtId="2" fontId="10" fillId="2" borderId="1" xfId="1" applyNumberFormat="1" applyFont="1" applyAlignment="1" applyProtection="1">
      <protection hidden="1"/>
    </xf>
    <xf numFmtId="0" fontId="8" fillId="4" borderId="5" xfId="0" applyFont="1" applyFill="1" applyBorder="1" applyAlignment="1" applyProtection="1">
      <alignment horizontal="left"/>
      <protection hidden="1"/>
    </xf>
    <xf numFmtId="0" fontId="8" fillId="4" borderId="5" xfId="0" applyFont="1" applyFill="1" applyBorder="1" applyAlignment="1" applyProtection="1">
      <alignment wrapText="1"/>
      <protection hidden="1"/>
    </xf>
    <xf numFmtId="0" fontId="8" fillId="4" borderId="7" xfId="0" applyFont="1" applyFill="1" applyBorder="1" applyAlignment="1" applyProtection="1">
      <alignment wrapText="1"/>
      <protection hidden="1"/>
    </xf>
    <xf numFmtId="0" fontId="8" fillId="0" borderId="0" xfId="0" applyFont="1" applyProtection="1">
      <protection hidden="1"/>
    </xf>
    <xf numFmtId="0" fontId="12" fillId="4" borderId="0" xfId="3" applyFont="1" applyFill="1" applyProtection="1">
      <protection hidden="1"/>
    </xf>
    <xf numFmtId="0" fontId="21" fillId="6" borderId="0" xfId="0" applyFont="1" applyFill="1" applyAlignment="1">
      <alignment vertical="center"/>
    </xf>
    <xf numFmtId="0" fontId="20" fillId="6" borderId="0" xfId="0" applyFont="1" applyFill="1"/>
    <xf numFmtId="0" fontId="21" fillId="6" borderId="0" xfId="0" applyFont="1" applyFill="1" applyAlignment="1">
      <alignment horizontal="right" vertical="center"/>
    </xf>
    <xf numFmtId="164" fontId="8" fillId="4" borderId="0" xfId="0" applyNumberFormat="1" applyFont="1" applyFill="1" applyProtection="1">
      <protection hidden="1"/>
    </xf>
    <xf numFmtId="164" fontId="8" fillId="4" borderId="0" xfId="0" applyNumberFormat="1" applyFont="1" applyFill="1" applyAlignment="1" applyProtection="1">
      <alignment wrapText="1"/>
      <protection hidden="1"/>
    </xf>
    <xf numFmtId="0" fontId="9" fillId="4" borderId="0" xfId="0" applyFont="1" applyFill="1" applyAlignment="1" applyProtection="1">
      <alignment horizontal="center" wrapText="1"/>
      <protection hidden="1"/>
    </xf>
    <xf numFmtId="0" fontId="9" fillId="4" borderId="0" xfId="0" applyFont="1" applyFill="1" applyProtection="1">
      <protection hidden="1"/>
    </xf>
    <xf numFmtId="0" fontId="14" fillId="0" borderId="0" xfId="0" applyFont="1" applyAlignment="1">
      <alignment horizontal="left" vertical="top" wrapText="1"/>
    </xf>
    <xf numFmtId="0" fontId="21" fillId="6" borderId="0" xfId="0" applyFont="1" applyFill="1" applyAlignment="1">
      <alignment vertical="center"/>
    </xf>
    <xf numFmtId="0" fontId="21" fillId="6" borderId="0" xfId="0" applyFont="1" applyFill="1" applyAlignment="1">
      <alignment horizontal="center" vertical="center"/>
    </xf>
    <xf numFmtId="0" fontId="16" fillId="4" borderId="0" xfId="0" applyFont="1" applyFill="1" applyAlignment="1" applyProtection="1">
      <alignment horizontal="center"/>
      <protection hidden="1"/>
    </xf>
    <xf numFmtId="0" fontId="9" fillId="4" borderId="0" xfId="0" applyFont="1" applyFill="1" applyAlignment="1" applyProtection="1">
      <alignment horizontal="center"/>
      <protection hidden="1"/>
    </xf>
    <xf numFmtId="166" fontId="8" fillId="4" borderId="0" xfId="0" applyNumberFormat="1" applyFont="1" applyFill="1" applyAlignment="1" applyProtection="1">
      <alignment horizontal="center"/>
      <protection hidden="1"/>
    </xf>
    <xf numFmtId="0" fontId="8" fillId="4" borderId="0" xfId="0" applyFont="1" applyFill="1" applyAlignment="1" applyProtection="1">
      <alignment horizontal="center"/>
      <protection hidden="1"/>
    </xf>
  </cellXfs>
  <cellStyles count="6">
    <cellStyle name="Calculation" xfId="1" builtinId="22"/>
    <cellStyle name="Explanatory Text" xfId="3" builtinId="53"/>
    <cellStyle name="Input" xfId="5" builtinId="20"/>
    <cellStyle name="Normal" xfId="0" builtinId="0"/>
    <cellStyle name="Normal 2" xfId="4" xr:uid="{3DCCDA1E-AE28-410E-8FEF-F9D4F4938A4E}"/>
    <cellStyle name="Percent" xfId="2" builtinId="5"/>
  </cellStyles>
  <dxfs count="5">
    <dxf>
      <font>
        <color rgb="FF9C0006"/>
      </font>
      <fill>
        <patternFill>
          <bgColor rgb="FFFFC7CE"/>
        </patternFill>
      </fill>
    </dxf>
    <dxf>
      <fill>
        <patternFill>
          <bgColor rgb="FFFFFFCC"/>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0</xdr:rowOff>
    </xdr:from>
    <xdr:to>
      <xdr:col>5</xdr:col>
      <xdr:colOff>587399</xdr:colOff>
      <xdr:row>5</xdr:row>
      <xdr:rowOff>146022</xdr:rowOff>
    </xdr:to>
    <xdr:pic>
      <xdr:nvPicPr>
        <xdr:cNvPr id="2" name="Picture 1">
          <a:extLst>
            <a:ext uri="{FF2B5EF4-FFF2-40B4-BE49-F238E27FC236}">
              <a16:creationId xmlns:a16="http://schemas.microsoft.com/office/drawing/2014/main" id="{608B077E-8984-4C40-9705-F16E83F1297C}"/>
            </a:ext>
          </a:extLst>
        </xdr:cNvPr>
        <xdr:cNvPicPr>
          <a:picLocks noChangeAspect="1"/>
        </xdr:cNvPicPr>
      </xdr:nvPicPr>
      <xdr:blipFill>
        <a:blip xmlns:r="http://schemas.openxmlformats.org/officeDocument/2006/relationships" r:embed="rId1"/>
        <a:stretch>
          <a:fillRect/>
        </a:stretch>
      </xdr:blipFill>
      <xdr:spPr>
        <a:xfrm>
          <a:off x="428625" y="0"/>
          <a:ext cx="3206774" cy="1146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0CE70-3F48-413A-A2B1-1A74D30E97FC}">
  <dimension ref="C3:M99"/>
  <sheetViews>
    <sheetView showGridLines="0" tabSelected="1" zoomScale="65" zoomScaleNormal="65" workbookViewId="0"/>
  </sheetViews>
  <sheetFormatPr defaultRowHeight="12.75" x14ac:dyDescent="0.2"/>
  <cols>
    <col min="1" max="9" width="9.140625" style="2"/>
    <col min="10" max="10" width="14.7109375" style="2" customWidth="1"/>
    <col min="11" max="12" width="9.140625" style="2"/>
    <col min="13" max="13" width="10.7109375" style="2" customWidth="1"/>
    <col min="14" max="16384" width="9.140625" style="2"/>
  </cols>
  <sheetData>
    <row r="3" spans="3:13" ht="27.75" x14ac:dyDescent="0.2">
      <c r="J3" s="1" t="s">
        <v>20</v>
      </c>
    </row>
    <row r="8" spans="3:13" s="7" customFormat="1" ht="24.75" customHeight="1" x14ac:dyDescent="0.25">
      <c r="C8" s="5" t="s">
        <v>21</v>
      </c>
      <c r="D8" s="6"/>
      <c r="E8" s="6"/>
      <c r="F8" s="6"/>
      <c r="G8" s="6"/>
      <c r="H8" s="6"/>
      <c r="I8" s="6"/>
      <c r="J8" s="6"/>
      <c r="K8" s="6"/>
      <c r="L8" s="6"/>
      <c r="M8" s="6"/>
    </row>
    <row r="9" spans="3:13" ht="15" customHeight="1" x14ac:dyDescent="0.2">
      <c r="C9" s="47" t="s">
        <v>22</v>
      </c>
      <c r="D9" s="47"/>
      <c r="E9" s="47"/>
      <c r="F9" s="47"/>
      <c r="G9" s="47"/>
      <c r="H9" s="47"/>
      <c r="I9" s="47"/>
      <c r="J9" s="47"/>
      <c r="K9" s="47"/>
      <c r="L9" s="47"/>
      <c r="M9" s="47"/>
    </row>
    <row r="10" spans="3:13" ht="12.75" customHeight="1" x14ac:dyDescent="0.2">
      <c r="C10" s="47"/>
      <c r="D10" s="47"/>
      <c r="E10" s="47"/>
      <c r="F10" s="47"/>
      <c r="G10" s="47"/>
      <c r="H10" s="47"/>
      <c r="I10" s="47"/>
      <c r="J10" s="47"/>
      <c r="K10" s="47"/>
      <c r="L10" s="47"/>
      <c r="M10" s="47"/>
    </row>
    <row r="11" spans="3:13" ht="12.75" customHeight="1" x14ac:dyDescent="0.2">
      <c r="C11" s="47"/>
      <c r="D11" s="47"/>
      <c r="E11" s="47"/>
      <c r="F11" s="47"/>
      <c r="G11" s="47"/>
      <c r="H11" s="47"/>
      <c r="I11" s="47"/>
      <c r="J11" s="47"/>
      <c r="K11" s="47"/>
      <c r="L11" s="47"/>
      <c r="M11" s="47"/>
    </row>
    <row r="12" spans="3:13" ht="12.75" customHeight="1" x14ac:dyDescent="0.2">
      <c r="C12" s="47"/>
      <c r="D12" s="47"/>
      <c r="E12" s="47"/>
      <c r="F12" s="47"/>
      <c r="G12" s="47"/>
      <c r="H12" s="47"/>
      <c r="I12" s="47"/>
      <c r="J12" s="47"/>
      <c r="K12" s="47"/>
      <c r="L12" s="47"/>
      <c r="M12" s="47"/>
    </row>
    <row r="13" spans="3:13" ht="12.75" customHeight="1" x14ac:dyDescent="0.2">
      <c r="C13" s="47"/>
      <c r="D13" s="47"/>
      <c r="E13" s="47"/>
      <c r="F13" s="47"/>
      <c r="G13" s="47"/>
      <c r="H13" s="47"/>
      <c r="I13" s="47"/>
      <c r="J13" s="47"/>
      <c r="K13" s="47"/>
      <c r="L13" s="47"/>
      <c r="M13" s="47"/>
    </row>
    <row r="14" spans="3:13" ht="12.75" customHeight="1" x14ac:dyDescent="0.2">
      <c r="C14" s="47"/>
      <c r="D14" s="47"/>
      <c r="E14" s="47"/>
      <c r="F14" s="47"/>
      <c r="G14" s="47"/>
      <c r="H14" s="47"/>
      <c r="I14" s="47"/>
      <c r="J14" s="47"/>
      <c r="K14" s="47"/>
      <c r="L14" s="47"/>
      <c r="M14" s="47"/>
    </row>
    <row r="15" spans="3:13" ht="12.75" customHeight="1" x14ac:dyDescent="0.2">
      <c r="C15" s="47"/>
      <c r="D15" s="47"/>
      <c r="E15" s="47"/>
      <c r="F15" s="47"/>
      <c r="G15" s="47"/>
      <c r="H15" s="47"/>
      <c r="I15" s="47"/>
      <c r="J15" s="47"/>
      <c r="K15" s="47"/>
      <c r="L15" s="47"/>
      <c r="M15" s="47"/>
    </row>
    <row r="16" spans="3:13" ht="12.75" customHeight="1" x14ac:dyDescent="0.2">
      <c r="C16" s="47"/>
      <c r="D16" s="47"/>
      <c r="E16" s="47"/>
      <c r="F16" s="47"/>
      <c r="G16" s="47"/>
      <c r="H16" s="47"/>
      <c r="I16" s="47"/>
      <c r="J16" s="47"/>
      <c r="K16" s="47"/>
      <c r="L16" s="47"/>
      <c r="M16" s="47"/>
    </row>
    <row r="17" spans="3:13" ht="12.75" customHeight="1" x14ac:dyDescent="0.2">
      <c r="C17" s="47"/>
      <c r="D17" s="47"/>
      <c r="E17" s="47"/>
      <c r="F17" s="47"/>
      <c r="G17" s="47"/>
      <c r="H17" s="47"/>
      <c r="I17" s="47"/>
      <c r="J17" s="47"/>
      <c r="K17" s="47"/>
      <c r="L17" s="47"/>
      <c r="M17" s="47"/>
    </row>
    <row r="18" spans="3:13" ht="12.75" customHeight="1" x14ac:dyDescent="0.2">
      <c r="C18" s="47"/>
      <c r="D18" s="47"/>
      <c r="E18" s="47"/>
      <c r="F18" s="47"/>
      <c r="G18" s="47"/>
      <c r="H18" s="47"/>
      <c r="I18" s="47"/>
      <c r="J18" s="47"/>
      <c r="K18" s="47"/>
      <c r="L18" s="47"/>
      <c r="M18" s="47"/>
    </row>
    <row r="19" spans="3:13" ht="12.75" customHeight="1" x14ac:dyDescent="0.2">
      <c r="C19" s="47"/>
      <c r="D19" s="47"/>
      <c r="E19" s="47"/>
      <c r="F19" s="47"/>
      <c r="G19" s="47"/>
      <c r="H19" s="47"/>
      <c r="I19" s="47"/>
      <c r="J19" s="47"/>
      <c r="K19" s="47"/>
      <c r="L19" s="47"/>
      <c r="M19" s="47"/>
    </row>
    <row r="20" spans="3:13" ht="12.75" customHeight="1" x14ac:dyDescent="0.2">
      <c r="C20" s="47"/>
      <c r="D20" s="47"/>
      <c r="E20" s="47"/>
      <c r="F20" s="47"/>
      <c r="G20" s="47"/>
      <c r="H20" s="47"/>
      <c r="I20" s="47"/>
      <c r="J20" s="47"/>
      <c r="K20" s="47"/>
      <c r="L20" s="47"/>
      <c r="M20" s="47"/>
    </row>
    <row r="21" spans="3:13" ht="12.75" customHeight="1" x14ac:dyDescent="0.2">
      <c r="C21" s="47"/>
      <c r="D21" s="47"/>
      <c r="E21" s="47"/>
      <c r="F21" s="47"/>
      <c r="G21" s="47"/>
      <c r="H21" s="47"/>
      <c r="I21" s="47"/>
      <c r="J21" s="47"/>
      <c r="K21" s="47"/>
      <c r="L21" s="47"/>
      <c r="M21" s="47"/>
    </row>
    <row r="22" spans="3:13" ht="12.75" customHeight="1" x14ac:dyDescent="0.2">
      <c r="C22" s="47"/>
      <c r="D22" s="47"/>
      <c r="E22" s="47"/>
      <c r="F22" s="47"/>
      <c r="G22" s="47"/>
      <c r="H22" s="47"/>
      <c r="I22" s="47"/>
      <c r="J22" s="47"/>
      <c r="K22" s="47"/>
      <c r="L22" s="47"/>
      <c r="M22" s="47"/>
    </row>
    <row r="23" spans="3:13" ht="12.75" customHeight="1" x14ac:dyDescent="0.2">
      <c r="C23" s="47"/>
      <c r="D23" s="47"/>
      <c r="E23" s="47"/>
      <c r="F23" s="47"/>
      <c r="G23" s="47"/>
      <c r="H23" s="47"/>
      <c r="I23" s="47"/>
      <c r="J23" s="47"/>
      <c r="K23" s="47"/>
      <c r="L23" s="47"/>
      <c r="M23" s="47"/>
    </row>
    <row r="24" spans="3:13" ht="12.75" customHeight="1" x14ac:dyDescent="0.2">
      <c r="C24" s="47"/>
      <c r="D24" s="47"/>
      <c r="E24" s="47"/>
      <c r="F24" s="47"/>
      <c r="G24" s="47"/>
      <c r="H24" s="47"/>
      <c r="I24" s="47"/>
      <c r="J24" s="47"/>
      <c r="K24" s="47"/>
      <c r="L24" s="47"/>
      <c r="M24" s="47"/>
    </row>
    <row r="25" spans="3:13" ht="12.75" customHeight="1" x14ac:dyDescent="0.2">
      <c r="C25" s="47"/>
      <c r="D25" s="47"/>
      <c r="E25" s="47"/>
      <c r="F25" s="47"/>
      <c r="G25" s="47"/>
      <c r="H25" s="47"/>
      <c r="I25" s="47"/>
      <c r="J25" s="47"/>
      <c r="K25" s="47"/>
      <c r="L25" s="47"/>
      <c r="M25" s="47"/>
    </row>
    <row r="26" spans="3:13" ht="12.75" customHeight="1" x14ac:dyDescent="0.2">
      <c r="C26" s="47"/>
      <c r="D26" s="47"/>
      <c r="E26" s="47"/>
      <c r="F26" s="47"/>
      <c r="G26" s="47"/>
      <c r="H26" s="47"/>
      <c r="I26" s="47"/>
      <c r="J26" s="47"/>
      <c r="K26" s="47"/>
      <c r="L26" s="47"/>
      <c r="M26" s="47"/>
    </row>
    <row r="27" spans="3:13" ht="12.75" customHeight="1" x14ac:dyDescent="0.2">
      <c r="C27" s="47"/>
      <c r="D27" s="47"/>
      <c r="E27" s="47"/>
      <c r="F27" s="47"/>
      <c r="G27" s="47"/>
      <c r="H27" s="47"/>
      <c r="I27" s="47"/>
      <c r="J27" s="47"/>
      <c r="K27" s="47"/>
      <c r="L27" s="47"/>
      <c r="M27" s="47"/>
    </row>
    <row r="28" spans="3:13" ht="12.75" customHeight="1" x14ac:dyDescent="0.2">
      <c r="C28" s="47"/>
      <c r="D28" s="47"/>
      <c r="E28" s="47"/>
      <c r="F28" s="47"/>
      <c r="G28" s="47"/>
      <c r="H28" s="47"/>
      <c r="I28" s="47"/>
      <c r="J28" s="47"/>
      <c r="K28" s="47"/>
      <c r="L28" s="47"/>
      <c r="M28" s="47"/>
    </row>
    <row r="29" spans="3:13" ht="12.75" customHeight="1" x14ac:dyDescent="0.2">
      <c r="C29" s="47"/>
      <c r="D29" s="47"/>
      <c r="E29" s="47"/>
      <c r="F29" s="47"/>
      <c r="G29" s="47"/>
      <c r="H29" s="47"/>
      <c r="I29" s="47"/>
      <c r="J29" s="47"/>
      <c r="K29" s="47"/>
      <c r="L29" s="47"/>
      <c r="M29" s="47"/>
    </row>
    <row r="30" spans="3:13" ht="12.75" customHeight="1" x14ac:dyDescent="0.2">
      <c r="C30" s="47"/>
      <c r="D30" s="47"/>
      <c r="E30" s="47"/>
      <c r="F30" s="47"/>
      <c r="G30" s="47"/>
      <c r="H30" s="47"/>
      <c r="I30" s="47"/>
      <c r="J30" s="47"/>
      <c r="K30" s="47"/>
      <c r="L30" s="47"/>
      <c r="M30" s="47"/>
    </row>
    <row r="31" spans="3:13" ht="12.75" customHeight="1" x14ac:dyDescent="0.2">
      <c r="C31" s="47"/>
      <c r="D31" s="47"/>
      <c r="E31" s="47"/>
      <c r="F31" s="47"/>
      <c r="G31" s="47"/>
      <c r="H31" s="47"/>
      <c r="I31" s="47"/>
      <c r="J31" s="47"/>
      <c r="K31" s="47"/>
      <c r="L31" s="47"/>
      <c r="M31" s="47"/>
    </row>
    <row r="32" spans="3:13" ht="12.75" customHeight="1" x14ac:dyDescent="0.2">
      <c r="C32" s="47"/>
      <c r="D32" s="47"/>
      <c r="E32" s="47"/>
      <c r="F32" s="47"/>
      <c r="G32" s="47"/>
      <c r="H32" s="47"/>
      <c r="I32" s="47"/>
      <c r="J32" s="47"/>
      <c r="K32" s="47"/>
      <c r="L32" s="47"/>
      <c r="M32" s="47"/>
    </row>
    <row r="33" spans="3:13" ht="12.75" customHeight="1" x14ac:dyDescent="0.2">
      <c r="C33" s="47"/>
      <c r="D33" s="47"/>
      <c r="E33" s="47"/>
      <c r="F33" s="47"/>
      <c r="G33" s="47"/>
      <c r="H33" s="47"/>
      <c r="I33" s="47"/>
      <c r="J33" s="47"/>
      <c r="K33" s="47"/>
      <c r="L33" s="47"/>
      <c r="M33" s="47"/>
    </row>
    <row r="34" spans="3:13" ht="12.75" customHeight="1" x14ac:dyDescent="0.2">
      <c r="C34" s="47"/>
      <c r="D34" s="47"/>
      <c r="E34" s="47"/>
      <c r="F34" s="47"/>
      <c r="G34" s="47"/>
      <c r="H34" s="47"/>
      <c r="I34" s="47"/>
      <c r="J34" s="47"/>
      <c r="K34" s="47"/>
      <c r="L34" s="47"/>
      <c r="M34" s="47"/>
    </row>
    <row r="35" spans="3:13" ht="12.75" customHeight="1" x14ac:dyDescent="0.2">
      <c r="C35" s="47"/>
      <c r="D35" s="47"/>
      <c r="E35" s="47"/>
      <c r="F35" s="47"/>
      <c r="G35" s="47"/>
      <c r="H35" s="47"/>
      <c r="I35" s="47"/>
      <c r="J35" s="47"/>
      <c r="K35" s="47"/>
      <c r="L35" s="47"/>
      <c r="M35" s="47"/>
    </row>
    <row r="36" spans="3:13" ht="12.75" customHeight="1" x14ac:dyDescent="0.2">
      <c r="C36" s="47"/>
      <c r="D36" s="47"/>
      <c r="E36" s="47"/>
      <c r="F36" s="47"/>
      <c r="G36" s="47"/>
      <c r="H36" s="47"/>
      <c r="I36" s="47"/>
      <c r="J36" s="47"/>
      <c r="K36" s="47"/>
      <c r="L36" s="47"/>
      <c r="M36" s="47"/>
    </row>
    <row r="37" spans="3:13" ht="12.75" customHeight="1" x14ac:dyDescent="0.2">
      <c r="C37" s="47"/>
      <c r="D37" s="47"/>
      <c r="E37" s="47"/>
      <c r="F37" s="47"/>
      <c r="G37" s="47"/>
      <c r="H37" s="47"/>
      <c r="I37" s="47"/>
      <c r="J37" s="47"/>
      <c r="K37" s="47"/>
      <c r="L37" s="47"/>
      <c r="M37" s="47"/>
    </row>
    <row r="38" spans="3:13" ht="12.75" customHeight="1" x14ac:dyDescent="0.2">
      <c r="C38" s="47"/>
      <c r="D38" s="47"/>
      <c r="E38" s="47"/>
      <c r="F38" s="47"/>
      <c r="G38" s="47"/>
      <c r="H38" s="47"/>
      <c r="I38" s="47"/>
      <c r="J38" s="47"/>
      <c r="K38" s="47"/>
      <c r="L38" s="47"/>
      <c r="M38" s="47"/>
    </row>
    <row r="39" spans="3:13" ht="12.75" customHeight="1" x14ac:dyDescent="0.2">
      <c r="C39" s="47"/>
      <c r="D39" s="47"/>
      <c r="E39" s="47"/>
      <c r="F39" s="47"/>
      <c r="G39" s="47"/>
      <c r="H39" s="47"/>
      <c r="I39" s="47"/>
      <c r="J39" s="47"/>
      <c r="K39" s="47"/>
      <c r="L39" s="47"/>
      <c r="M39" s="47"/>
    </row>
    <row r="40" spans="3:13" ht="12.75" customHeight="1" x14ac:dyDescent="0.2">
      <c r="C40" s="47"/>
      <c r="D40" s="47"/>
      <c r="E40" s="47"/>
      <c r="F40" s="47"/>
      <c r="G40" s="47"/>
      <c r="H40" s="47"/>
      <c r="I40" s="47"/>
      <c r="J40" s="47"/>
      <c r="K40" s="47"/>
      <c r="L40" s="47"/>
      <c r="M40" s="47"/>
    </row>
    <row r="41" spans="3:13" ht="12.75" customHeight="1" x14ac:dyDescent="0.2">
      <c r="C41" s="47"/>
      <c r="D41" s="47"/>
      <c r="E41" s="47"/>
      <c r="F41" s="47"/>
      <c r="G41" s="47"/>
      <c r="H41" s="47"/>
      <c r="I41" s="47"/>
      <c r="J41" s="47"/>
      <c r="K41" s="47"/>
      <c r="L41" s="47"/>
      <c r="M41" s="47"/>
    </row>
    <row r="42" spans="3:13" ht="12.75" customHeight="1" x14ac:dyDescent="0.2">
      <c r="C42" s="47"/>
      <c r="D42" s="47"/>
      <c r="E42" s="47"/>
      <c r="F42" s="47"/>
      <c r="G42" s="47"/>
      <c r="H42" s="47"/>
      <c r="I42" s="47"/>
      <c r="J42" s="47"/>
      <c r="K42" s="47"/>
      <c r="L42" s="47"/>
      <c r="M42" s="47"/>
    </row>
    <row r="43" spans="3:13" ht="12.75" customHeight="1" x14ac:dyDescent="0.2">
      <c r="C43" s="47"/>
      <c r="D43" s="47"/>
      <c r="E43" s="47"/>
      <c r="F43" s="47"/>
      <c r="G43" s="47"/>
      <c r="H43" s="47"/>
      <c r="I43" s="47"/>
      <c r="J43" s="47"/>
      <c r="K43" s="47"/>
      <c r="L43" s="47"/>
      <c r="M43" s="47"/>
    </row>
    <row r="44" spans="3:13" ht="12.75" customHeight="1" x14ac:dyDescent="0.2">
      <c r="C44" s="47"/>
      <c r="D44" s="47"/>
      <c r="E44" s="47"/>
      <c r="F44" s="47"/>
      <c r="G44" s="47"/>
      <c r="H44" s="47"/>
      <c r="I44" s="47"/>
      <c r="J44" s="47"/>
      <c r="K44" s="47"/>
      <c r="L44" s="47"/>
      <c r="M44" s="47"/>
    </row>
    <row r="45" spans="3:13" ht="12.75" customHeight="1" x14ac:dyDescent="0.2">
      <c r="C45" s="47"/>
      <c r="D45" s="47"/>
      <c r="E45" s="47"/>
      <c r="F45" s="47"/>
      <c r="G45" s="47"/>
      <c r="H45" s="47"/>
      <c r="I45" s="47"/>
      <c r="J45" s="47"/>
      <c r="K45" s="47"/>
      <c r="L45" s="47"/>
      <c r="M45" s="47"/>
    </row>
    <row r="46" spans="3:13" ht="12.75" customHeight="1" x14ac:dyDescent="0.2">
      <c r="C46" s="47"/>
      <c r="D46" s="47"/>
      <c r="E46" s="47"/>
      <c r="F46" s="47"/>
      <c r="G46" s="47"/>
      <c r="H46" s="47"/>
      <c r="I46" s="47"/>
      <c r="J46" s="47"/>
      <c r="K46" s="47"/>
      <c r="L46" s="47"/>
      <c r="M46" s="47"/>
    </row>
    <row r="47" spans="3:13" ht="12.75" customHeight="1" x14ac:dyDescent="0.2">
      <c r="C47" s="47"/>
      <c r="D47" s="47"/>
      <c r="E47" s="47"/>
      <c r="F47" s="47"/>
      <c r="G47" s="47"/>
      <c r="H47" s="47"/>
      <c r="I47" s="47"/>
      <c r="J47" s="47"/>
      <c r="K47" s="47"/>
      <c r="L47" s="47"/>
      <c r="M47" s="47"/>
    </row>
    <row r="48" spans="3:13" ht="12.75" customHeight="1" x14ac:dyDescent="0.2">
      <c r="C48" s="47"/>
      <c r="D48" s="47"/>
      <c r="E48" s="47"/>
      <c r="F48" s="47"/>
      <c r="G48" s="47"/>
      <c r="H48" s="47"/>
      <c r="I48" s="47"/>
      <c r="J48" s="47"/>
      <c r="K48" s="47"/>
      <c r="L48" s="47"/>
      <c r="M48" s="47"/>
    </row>
    <row r="49" spans="3:13" ht="12.75" customHeight="1" x14ac:dyDescent="0.2">
      <c r="C49" s="47"/>
      <c r="D49" s="47"/>
      <c r="E49" s="47"/>
      <c r="F49" s="47"/>
      <c r="G49" s="47"/>
      <c r="H49" s="47"/>
      <c r="I49" s="47"/>
      <c r="J49" s="47"/>
      <c r="K49" s="47"/>
      <c r="L49" s="47"/>
      <c r="M49" s="47"/>
    </row>
    <row r="50" spans="3:13" ht="12.75" customHeight="1" x14ac:dyDescent="0.2">
      <c r="C50" s="47"/>
      <c r="D50" s="47"/>
      <c r="E50" s="47"/>
      <c r="F50" s="47"/>
      <c r="G50" s="47"/>
      <c r="H50" s="47"/>
      <c r="I50" s="47"/>
      <c r="J50" s="47"/>
      <c r="K50" s="47"/>
      <c r="L50" s="47"/>
      <c r="M50" s="47"/>
    </row>
    <row r="51" spans="3:13" ht="12.75" customHeight="1" x14ac:dyDescent="0.2">
      <c r="C51" s="47"/>
      <c r="D51" s="47"/>
      <c r="E51" s="47"/>
      <c r="F51" s="47"/>
      <c r="G51" s="47"/>
      <c r="H51" s="47"/>
      <c r="I51" s="47"/>
      <c r="J51" s="47"/>
      <c r="K51" s="47"/>
      <c r="L51" s="47"/>
      <c r="M51" s="47"/>
    </row>
    <row r="52" spans="3:13" ht="12.75" customHeight="1" x14ac:dyDescent="0.2">
      <c r="C52" s="47"/>
      <c r="D52" s="47"/>
      <c r="E52" s="47"/>
      <c r="F52" s="47"/>
      <c r="G52" s="47"/>
      <c r="H52" s="47"/>
      <c r="I52" s="47"/>
      <c r="J52" s="47"/>
      <c r="K52" s="47"/>
      <c r="L52" s="47"/>
      <c r="M52" s="47"/>
    </row>
    <row r="53" spans="3:13" ht="12.75" customHeight="1" x14ac:dyDescent="0.2">
      <c r="C53" s="47"/>
      <c r="D53" s="47"/>
      <c r="E53" s="47"/>
      <c r="F53" s="47"/>
      <c r="G53" s="47"/>
      <c r="H53" s="47"/>
      <c r="I53" s="47"/>
      <c r="J53" s="47"/>
      <c r="K53" s="47"/>
      <c r="L53" s="47"/>
      <c r="M53" s="47"/>
    </row>
    <row r="54" spans="3:13" ht="12.75" customHeight="1" x14ac:dyDescent="0.2">
      <c r="C54" s="47"/>
      <c r="D54" s="47"/>
      <c r="E54" s="47"/>
      <c r="F54" s="47"/>
      <c r="G54" s="47"/>
      <c r="H54" s="47"/>
      <c r="I54" s="47"/>
      <c r="J54" s="47"/>
      <c r="K54" s="47"/>
      <c r="L54" s="47"/>
      <c r="M54" s="47"/>
    </row>
    <row r="55" spans="3:13" ht="12.75" customHeight="1" x14ac:dyDescent="0.2">
      <c r="C55" s="47"/>
      <c r="D55" s="47"/>
      <c r="E55" s="47"/>
      <c r="F55" s="47"/>
      <c r="G55" s="47"/>
      <c r="H55" s="47"/>
      <c r="I55" s="47"/>
      <c r="J55" s="47"/>
      <c r="K55" s="47"/>
      <c r="L55" s="47"/>
      <c r="M55" s="47"/>
    </row>
    <row r="56" spans="3:13" ht="12.75" customHeight="1" x14ac:dyDescent="0.2">
      <c r="C56" s="47"/>
      <c r="D56" s="47"/>
      <c r="E56" s="47"/>
      <c r="F56" s="47"/>
      <c r="G56" s="47"/>
      <c r="H56" s="47"/>
      <c r="I56" s="47"/>
      <c r="J56" s="47"/>
      <c r="K56" s="47"/>
      <c r="L56" s="47"/>
      <c r="M56" s="47"/>
    </row>
    <row r="57" spans="3:13" ht="12.75" customHeight="1" x14ac:dyDescent="0.2">
      <c r="C57" s="47"/>
      <c r="D57" s="47"/>
      <c r="E57" s="47"/>
      <c r="F57" s="47"/>
      <c r="G57" s="47"/>
      <c r="H57" s="47"/>
      <c r="I57" s="47"/>
      <c r="J57" s="47"/>
      <c r="K57" s="47"/>
      <c r="L57" s="47"/>
      <c r="M57" s="47"/>
    </row>
    <row r="58" spans="3:13" ht="12.75" customHeight="1" x14ac:dyDescent="0.2">
      <c r="C58" s="47"/>
      <c r="D58" s="47"/>
      <c r="E58" s="47"/>
      <c r="F58" s="47"/>
      <c r="G58" s="47"/>
      <c r="H58" s="47"/>
      <c r="I58" s="47"/>
      <c r="J58" s="47"/>
      <c r="K58" s="47"/>
      <c r="L58" s="47"/>
      <c r="M58" s="47"/>
    </row>
    <row r="59" spans="3:13" ht="12.75" customHeight="1" x14ac:dyDescent="0.2">
      <c r="C59" s="47"/>
      <c r="D59" s="47"/>
      <c r="E59" s="47"/>
      <c r="F59" s="47"/>
      <c r="G59" s="47"/>
      <c r="H59" s="47"/>
      <c r="I59" s="47"/>
      <c r="J59" s="47"/>
      <c r="K59" s="47"/>
      <c r="L59" s="47"/>
      <c r="M59" s="47"/>
    </row>
    <row r="60" spans="3:13" ht="12.75" customHeight="1" x14ac:dyDescent="0.2">
      <c r="C60" s="47"/>
      <c r="D60" s="47"/>
      <c r="E60" s="47"/>
      <c r="F60" s="47"/>
      <c r="G60" s="47"/>
      <c r="H60" s="47"/>
      <c r="I60" s="47"/>
      <c r="J60" s="47"/>
      <c r="K60" s="47"/>
      <c r="L60" s="47"/>
      <c r="M60" s="47"/>
    </row>
    <row r="61" spans="3:13" ht="12.75" customHeight="1" x14ac:dyDescent="0.2">
      <c r="C61" s="47"/>
      <c r="D61" s="47"/>
      <c r="E61" s="47"/>
      <c r="F61" s="47"/>
      <c r="G61" s="47"/>
      <c r="H61" s="47"/>
      <c r="I61" s="47"/>
      <c r="J61" s="47"/>
      <c r="K61" s="47"/>
      <c r="L61" s="47"/>
      <c r="M61" s="47"/>
    </row>
    <row r="62" spans="3:13" ht="12.75" customHeight="1" x14ac:dyDescent="0.2">
      <c r="C62" s="47"/>
      <c r="D62" s="47"/>
      <c r="E62" s="47"/>
      <c r="F62" s="47"/>
      <c r="G62" s="47"/>
      <c r="H62" s="47"/>
      <c r="I62" s="47"/>
      <c r="J62" s="47"/>
      <c r="K62" s="47"/>
      <c r="L62" s="47"/>
      <c r="M62" s="47"/>
    </row>
    <row r="63" spans="3:13" ht="12.75" customHeight="1" x14ac:dyDescent="0.2">
      <c r="C63" s="47"/>
      <c r="D63" s="47"/>
      <c r="E63" s="47"/>
      <c r="F63" s="47"/>
      <c r="G63" s="47"/>
      <c r="H63" s="47"/>
      <c r="I63" s="47"/>
      <c r="J63" s="47"/>
      <c r="K63" s="47"/>
      <c r="L63" s="47"/>
      <c r="M63" s="47"/>
    </row>
    <row r="64" spans="3:13" ht="12.75" customHeight="1" x14ac:dyDescent="0.2">
      <c r="C64" s="47"/>
      <c r="D64" s="47"/>
      <c r="E64" s="47"/>
      <c r="F64" s="47"/>
      <c r="G64" s="47"/>
      <c r="H64" s="47"/>
      <c r="I64" s="47"/>
      <c r="J64" s="47"/>
      <c r="K64" s="47"/>
      <c r="L64" s="47"/>
      <c r="M64" s="47"/>
    </row>
    <row r="65" spans="3:13" ht="12.75" customHeight="1" x14ac:dyDescent="0.2">
      <c r="C65" s="47"/>
      <c r="D65" s="47"/>
      <c r="E65" s="47"/>
      <c r="F65" s="47"/>
      <c r="G65" s="47"/>
      <c r="H65" s="47"/>
      <c r="I65" s="47"/>
      <c r="J65" s="47"/>
      <c r="K65" s="47"/>
      <c r="L65" s="47"/>
      <c r="M65" s="47"/>
    </row>
    <row r="66" spans="3:13" ht="12.75" customHeight="1" x14ac:dyDescent="0.2">
      <c r="C66" s="3"/>
      <c r="D66" s="3"/>
      <c r="E66" s="3"/>
      <c r="F66" s="3"/>
      <c r="G66" s="3"/>
      <c r="H66" s="3"/>
      <c r="I66" s="3"/>
      <c r="J66" s="3"/>
      <c r="K66" s="3"/>
      <c r="L66" s="3"/>
      <c r="M66" s="3"/>
    </row>
    <row r="67" spans="3:13" ht="12.75" customHeight="1" x14ac:dyDescent="0.2">
      <c r="C67" s="4"/>
      <c r="D67" s="4"/>
      <c r="E67" s="4"/>
      <c r="F67" s="4"/>
      <c r="G67" s="4"/>
      <c r="H67" s="4"/>
      <c r="I67" s="4"/>
      <c r="J67" s="4"/>
      <c r="K67" s="4"/>
    </row>
    <row r="68" spans="3:13" ht="12.75" customHeight="1" x14ac:dyDescent="0.2">
      <c r="C68" s="4"/>
      <c r="D68" s="4"/>
      <c r="E68" s="4"/>
      <c r="F68" s="4"/>
      <c r="G68" s="4"/>
      <c r="H68" s="4"/>
      <c r="I68" s="4"/>
      <c r="J68" s="4"/>
      <c r="K68" s="4"/>
    </row>
    <row r="69" spans="3:13" ht="12.75" customHeight="1" x14ac:dyDescent="0.2">
      <c r="C69" s="4"/>
      <c r="D69" s="4"/>
      <c r="E69" s="4"/>
      <c r="F69" s="4"/>
      <c r="G69" s="4"/>
      <c r="H69" s="4"/>
      <c r="I69" s="4"/>
      <c r="J69" s="4"/>
      <c r="K69" s="4"/>
    </row>
    <row r="70" spans="3:13" ht="12.75" customHeight="1" x14ac:dyDescent="0.2">
      <c r="C70" s="4"/>
      <c r="D70" s="4"/>
      <c r="E70" s="4"/>
      <c r="F70" s="4"/>
      <c r="G70" s="4"/>
      <c r="H70" s="4"/>
      <c r="I70" s="4"/>
      <c r="J70" s="4"/>
      <c r="K70" s="4"/>
    </row>
    <row r="71" spans="3:13" ht="12.75" customHeight="1" x14ac:dyDescent="0.2">
      <c r="C71" s="4"/>
      <c r="D71" s="4"/>
      <c r="E71" s="4"/>
      <c r="F71" s="4"/>
      <c r="G71" s="4"/>
      <c r="H71" s="4"/>
      <c r="I71" s="4"/>
      <c r="J71" s="4"/>
      <c r="K71" s="4"/>
    </row>
    <row r="72" spans="3:13" ht="12.75" customHeight="1" x14ac:dyDescent="0.2">
      <c r="C72" s="4"/>
      <c r="D72" s="4"/>
      <c r="E72" s="4"/>
      <c r="F72" s="4"/>
      <c r="G72" s="4"/>
      <c r="H72" s="4"/>
      <c r="I72" s="4"/>
      <c r="J72" s="4"/>
      <c r="K72" s="4"/>
    </row>
    <row r="73" spans="3:13" ht="12.75" customHeight="1" x14ac:dyDescent="0.2">
      <c r="C73" s="4"/>
      <c r="D73" s="4"/>
      <c r="E73" s="4"/>
      <c r="F73" s="4"/>
      <c r="G73" s="4"/>
      <c r="H73" s="4"/>
      <c r="I73" s="4"/>
      <c r="J73" s="4"/>
      <c r="K73" s="4"/>
    </row>
    <row r="74" spans="3:13" ht="12.75" customHeight="1" x14ac:dyDescent="0.2">
      <c r="C74" s="4"/>
      <c r="D74" s="4"/>
      <c r="E74" s="4"/>
      <c r="F74" s="4"/>
      <c r="G74" s="4"/>
      <c r="H74" s="4"/>
      <c r="I74" s="4"/>
      <c r="J74" s="4"/>
      <c r="K74" s="4"/>
    </row>
    <row r="75" spans="3:13" ht="12.75" customHeight="1" x14ac:dyDescent="0.2">
      <c r="C75" s="4"/>
      <c r="D75" s="4"/>
      <c r="E75" s="4"/>
      <c r="F75" s="4"/>
      <c r="G75" s="4"/>
      <c r="H75" s="4"/>
      <c r="I75" s="4"/>
      <c r="J75" s="4"/>
      <c r="K75" s="4"/>
    </row>
    <row r="76" spans="3:13" ht="12.75" customHeight="1" x14ac:dyDescent="0.2">
      <c r="C76" s="4"/>
      <c r="D76" s="4"/>
      <c r="E76" s="4"/>
      <c r="F76" s="4"/>
      <c r="G76" s="4"/>
      <c r="H76" s="4"/>
      <c r="I76" s="4"/>
      <c r="J76" s="4"/>
      <c r="K76" s="4"/>
    </row>
    <row r="77" spans="3:13" ht="12.75" customHeight="1" x14ac:dyDescent="0.2">
      <c r="C77" s="4"/>
      <c r="D77" s="4"/>
      <c r="E77" s="4"/>
      <c r="F77" s="4"/>
      <c r="G77" s="4"/>
      <c r="H77" s="4"/>
      <c r="I77" s="4"/>
      <c r="J77" s="4"/>
      <c r="K77" s="4"/>
    </row>
    <row r="78" spans="3:13" ht="12.75" customHeight="1" x14ac:dyDescent="0.2">
      <c r="C78" s="4"/>
      <c r="D78" s="4"/>
      <c r="E78" s="4"/>
      <c r="F78" s="4"/>
      <c r="G78" s="4"/>
      <c r="H78" s="4"/>
      <c r="I78" s="4"/>
      <c r="J78" s="4"/>
      <c r="K78" s="4"/>
    </row>
    <row r="79" spans="3:13" ht="12.75" customHeight="1" x14ac:dyDescent="0.2">
      <c r="C79" s="4"/>
      <c r="D79" s="4"/>
      <c r="E79" s="4"/>
      <c r="F79" s="4"/>
      <c r="G79" s="4"/>
      <c r="H79" s="4"/>
      <c r="I79" s="4"/>
      <c r="J79" s="4"/>
      <c r="K79" s="4"/>
    </row>
    <row r="80" spans="3:13" ht="12.75" customHeight="1" x14ac:dyDescent="0.2">
      <c r="C80" s="4"/>
      <c r="D80" s="4"/>
      <c r="E80" s="4"/>
      <c r="F80" s="4"/>
      <c r="G80" s="4"/>
      <c r="H80" s="4"/>
      <c r="I80" s="4"/>
      <c r="J80" s="4"/>
      <c r="K80" s="4"/>
    </row>
    <row r="81" spans="3:11" ht="12.75" customHeight="1" x14ac:dyDescent="0.2">
      <c r="C81" s="4"/>
      <c r="D81" s="4"/>
      <c r="E81" s="4"/>
      <c r="F81" s="4"/>
      <c r="G81" s="4"/>
      <c r="H81" s="4"/>
      <c r="I81" s="4"/>
      <c r="J81" s="4"/>
      <c r="K81" s="4"/>
    </row>
    <row r="82" spans="3:11" ht="12.75" customHeight="1" x14ac:dyDescent="0.2">
      <c r="C82" s="4"/>
      <c r="D82" s="4"/>
      <c r="E82" s="4"/>
      <c r="F82" s="4"/>
      <c r="G82" s="4"/>
      <c r="H82" s="4"/>
      <c r="I82" s="4"/>
      <c r="J82" s="4"/>
      <c r="K82" s="4"/>
    </row>
    <row r="83" spans="3:11" ht="12.75" customHeight="1" x14ac:dyDescent="0.2">
      <c r="C83" s="4"/>
      <c r="D83" s="4"/>
      <c r="E83" s="4"/>
      <c r="F83" s="4"/>
      <c r="G83" s="4"/>
      <c r="H83" s="4"/>
      <c r="I83" s="4"/>
      <c r="J83" s="4"/>
      <c r="K83" s="4"/>
    </row>
    <row r="84" spans="3:11" ht="12.75" customHeight="1" x14ac:dyDescent="0.2">
      <c r="C84" s="4"/>
      <c r="D84" s="4"/>
      <c r="E84" s="4"/>
      <c r="F84" s="4"/>
      <c r="G84" s="4"/>
      <c r="H84" s="4"/>
      <c r="I84" s="4"/>
      <c r="J84" s="4"/>
      <c r="K84" s="4"/>
    </row>
    <row r="85" spans="3:11" ht="12.75" customHeight="1" x14ac:dyDescent="0.2">
      <c r="C85" s="4"/>
      <c r="D85" s="4"/>
      <c r="E85" s="4"/>
      <c r="F85" s="4"/>
      <c r="G85" s="4"/>
      <c r="H85" s="4"/>
      <c r="I85" s="4"/>
      <c r="J85" s="4"/>
      <c r="K85" s="4"/>
    </row>
    <row r="86" spans="3:11" ht="12.75" customHeight="1" x14ac:dyDescent="0.2">
      <c r="C86" s="4"/>
      <c r="D86" s="4"/>
      <c r="E86" s="4"/>
      <c r="F86" s="4"/>
      <c r="G86" s="4"/>
      <c r="H86" s="4"/>
      <c r="I86" s="4"/>
      <c r="J86" s="4"/>
      <c r="K86" s="4"/>
    </row>
    <row r="87" spans="3:11" ht="12.75" customHeight="1" x14ac:dyDescent="0.2">
      <c r="C87" s="4"/>
      <c r="D87" s="4"/>
      <c r="E87" s="4"/>
      <c r="F87" s="4"/>
      <c r="G87" s="4"/>
      <c r="H87" s="4"/>
      <c r="I87" s="4"/>
      <c r="J87" s="4"/>
      <c r="K87" s="4"/>
    </row>
    <row r="88" spans="3:11" ht="12.75" customHeight="1" x14ac:dyDescent="0.2">
      <c r="C88" s="4"/>
      <c r="D88" s="4"/>
      <c r="E88" s="4"/>
      <c r="F88" s="4"/>
      <c r="G88" s="4"/>
      <c r="H88" s="4"/>
      <c r="I88" s="4"/>
      <c r="J88" s="4"/>
      <c r="K88" s="4"/>
    </row>
    <row r="89" spans="3:11" ht="12.75" customHeight="1" x14ac:dyDescent="0.2">
      <c r="C89" s="4"/>
      <c r="D89" s="4"/>
      <c r="E89" s="4"/>
      <c r="F89" s="4"/>
      <c r="G89" s="4"/>
      <c r="H89" s="4"/>
      <c r="I89" s="4"/>
      <c r="J89" s="4"/>
      <c r="K89" s="4"/>
    </row>
    <row r="90" spans="3:11" ht="12.75" customHeight="1" x14ac:dyDescent="0.2">
      <c r="C90" s="4"/>
      <c r="D90" s="4"/>
      <c r="E90" s="4"/>
      <c r="F90" s="4"/>
      <c r="G90" s="4"/>
      <c r="H90" s="4"/>
      <c r="I90" s="4"/>
      <c r="J90" s="4"/>
      <c r="K90" s="4"/>
    </row>
    <row r="91" spans="3:11" ht="12.75" customHeight="1" x14ac:dyDescent="0.2">
      <c r="C91" s="4"/>
      <c r="D91" s="4"/>
      <c r="E91" s="4"/>
      <c r="F91" s="4"/>
      <c r="G91" s="4"/>
      <c r="H91" s="4"/>
      <c r="I91" s="4"/>
      <c r="J91" s="4"/>
      <c r="K91" s="4"/>
    </row>
    <row r="92" spans="3:11" ht="12.75" customHeight="1" x14ac:dyDescent="0.2">
      <c r="C92" s="4"/>
      <c r="D92" s="4"/>
      <c r="E92" s="4"/>
      <c r="F92" s="4"/>
      <c r="G92" s="4"/>
      <c r="H92" s="4"/>
      <c r="I92" s="4"/>
      <c r="J92" s="4"/>
      <c r="K92" s="4"/>
    </row>
    <row r="93" spans="3:11" ht="12.75" customHeight="1" x14ac:dyDescent="0.2">
      <c r="C93" s="4"/>
      <c r="D93" s="4"/>
      <c r="E93" s="4"/>
      <c r="F93" s="4"/>
      <c r="G93" s="4"/>
      <c r="H93" s="4"/>
      <c r="I93" s="4"/>
      <c r="J93" s="4"/>
      <c r="K93" s="4"/>
    </row>
    <row r="94" spans="3:11" ht="12.75" customHeight="1" x14ac:dyDescent="0.2">
      <c r="C94" s="4"/>
      <c r="D94" s="4"/>
      <c r="E94" s="4"/>
      <c r="F94" s="4"/>
      <c r="G94" s="4"/>
      <c r="H94" s="4"/>
      <c r="I94" s="4"/>
      <c r="J94" s="4"/>
      <c r="K94" s="4"/>
    </row>
    <row r="95" spans="3:11" ht="12.75" customHeight="1" x14ac:dyDescent="0.2">
      <c r="C95" s="4"/>
      <c r="D95" s="4"/>
      <c r="E95" s="4"/>
      <c r="F95" s="4"/>
      <c r="G95" s="4"/>
      <c r="H95" s="4"/>
      <c r="I95" s="4"/>
      <c r="J95" s="4"/>
      <c r="K95" s="4"/>
    </row>
    <row r="96" spans="3:11" ht="12.75" customHeight="1" x14ac:dyDescent="0.2">
      <c r="C96" s="4"/>
      <c r="D96" s="4"/>
      <c r="E96" s="4"/>
      <c r="F96" s="4"/>
      <c r="G96" s="4"/>
      <c r="H96" s="4"/>
      <c r="I96" s="4"/>
      <c r="J96" s="4"/>
      <c r="K96" s="4"/>
    </row>
    <row r="97" spans="3:11" ht="12.75" customHeight="1" x14ac:dyDescent="0.2">
      <c r="C97" s="4"/>
      <c r="D97" s="4"/>
      <c r="E97" s="4"/>
      <c r="F97" s="4"/>
      <c r="G97" s="4"/>
      <c r="H97" s="4"/>
      <c r="I97" s="4"/>
      <c r="J97" s="4"/>
      <c r="K97" s="4"/>
    </row>
    <row r="98" spans="3:11" ht="12.75" customHeight="1" x14ac:dyDescent="0.2">
      <c r="C98" s="4"/>
      <c r="D98" s="4"/>
      <c r="E98" s="4"/>
      <c r="F98" s="4"/>
      <c r="G98" s="4"/>
      <c r="H98" s="4"/>
      <c r="I98" s="4"/>
      <c r="J98" s="4"/>
      <c r="K98" s="4"/>
    </row>
    <row r="99" spans="3:11" ht="12.75" customHeight="1" x14ac:dyDescent="0.2">
      <c r="C99" s="4"/>
      <c r="D99" s="4"/>
      <c r="E99" s="4"/>
      <c r="F99" s="4"/>
      <c r="G99" s="4"/>
      <c r="H99" s="4"/>
      <c r="I99" s="4"/>
      <c r="J99" s="4"/>
      <c r="K99" s="4"/>
    </row>
  </sheetData>
  <sheetProtection sheet="1" objects="1" scenarios="1"/>
  <mergeCells count="1">
    <mergeCell ref="C9:M6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B885E-63F7-473D-9051-9F9283EE4E0A}">
  <dimension ref="A1:Q47"/>
  <sheetViews>
    <sheetView zoomScale="80" zoomScaleNormal="80" workbookViewId="0"/>
  </sheetViews>
  <sheetFormatPr defaultRowHeight="14.25" x14ac:dyDescent="0.2"/>
  <cols>
    <col min="1" max="1" width="32.42578125" style="10" customWidth="1"/>
    <col min="2" max="3" width="17.140625" style="10" customWidth="1"/>
    <col min="4" max="12" width="12.7109375" style="10" customWidth="1"/>
    <col min="13" max="13" width="13.42578125" style="10" customWidth="1"/>
    <col min="14" max="15" width="11.7109375" style="10" bestFit="1" customWidth="1"/>
    <col min="16" max="16" width="10.5703125" style="10" bestFit="1" customWidth="1"/>
    <col min="17" max="16384" width="9.140625" style="10"/>
  </cols>
  <sheetData>
    <row r="1" spans="1:17" ht="16.5" x14ac:dyDescent="0.3">
      <c r="A1" s="10" t="s">
        <v>18</v>
      </c>
      <c r="L1" s="40"/>
      <c r="M1" s="48"/>
      <c r="N1" s="48"/>
      <c r="O1" s="41"/>
      <c r="P1" s="41"/>
      <c r="Q1" s="41"/>
    </row>
    <row r="2" spans="1:17" ht="16.5" x14ac:dyDescent="0.3">
      <c r="A2" s="27" t="s">
        <v>19</v>
      </c>
      <c r="L2" s="41"/>
      <c r="M2" s="41"/>
      <c r="N2" s="41"/>
      <c r="O2" s="41"/>
      <c r="P2" s="41"/>
      <c r="Q2" s="41"/>
    </row>
    <row r="3" spans="1:17" ht="16.5" x14ac:dyDescent="0.3">
      <c r="L3" s="41"/>
      <c r="M3" s="41"/>
      <c r="N3" s="41"/>
      <c r="O3" s="49"/>
      <c r="P3" s="49"/>
      <c r="Q3" s="49"/>
    </row>
    <row r="4" spans="1:17" ht="30" customHeight="1" x14ac:dyDescent="0.3">
      <c r="A4" s="28" t="s">
        <v>4</v>
      </c>
      <c r="B4" s="28" t="s">
        <v>2</v>
      </c>
      <c r="C4" s="28" t="s">
        <v>3</v>
      </c>
      <c r="D4" s="26">
        <v>1</v>
      </c>
      <c r="E4" s="26">
        <v>2</v>
      </c>
      <c r="F4" s="26">
        <v>3</v>
      </c>
      <c r="G4" s="28" t="s">
        <v>0</v>
      </c>
      <c r="H4" s="28" t="s">
        <v>1</v>
      </c>
      <c r="I4" s="26" t="s">
        <v>12</v>
      </c>
      <c r="L4" s="41"/>
      <c r="M4" s="40"/>
      <c r="N4" s="40"/>
      <c r="O4" s="42"/>
      <c r="P4" s="42"/>
      <c r="Q4" s="42"/>
    </row>
    <row r="5" spans="1:17" ht="16.5" customHeight="1" x14ac:dyDescent="0.25">
      <c r="A5" s="29" t="str">
        <f>IF(A2="dsDNA","DNA Reference (1 ng/uL)",IF(A2="RNA","RNA Reference (4 ng/uL)",""))</f>
        <v>DNA Reference (1 ng/uL)</v>
      </c>
      <c r="B5" s="29">
        <v>50</v>
      </c>
      <c r="C5" s="30">
        <v>1</v>
      </c>
      <c r="D5" s="31"/>
      <c r="E5" s="31"/>
      <c r="F5" s="31"/>
      <c r="G5" s="32" t="e">
        <f>IFERROR(AVERAGE(D5:F5),NA())</f>
        <v>#N/A</v>
      </c>
      <c r="H5" s="33" t="e">
        <f>IFERROR(STDEV('Raw Data'!D5:F5)/'Raw Data'!G5,NA())</f>
        <v>#N/A</v>
      </c>
      <c r="I5" s="34" t="e">
        <f>IFERROR('Raw Data'!G5-'Raw Data'!$G$6,NA())</f>
        <v>#N/A</v>
      </c>
      <c r="J5" s="43"/>
      <c r="L5" s="40"/>
      <c r="M5" s="42"/>
      <c r="N5" s="42"/>
      <c r="O5" s="42"/>
      <c r="P5" s="42"/>
      <c r="Q5" s="42"/>
    </row>
    <row r="6" spans="1:17" s="25" customFormat="1" ht="16.5" customHeight="1" x14ac:dyDescent="0.25">
      <c r="A6" s="35" t="s">
        <v>6</v>
      </c>
      <c r="B6" s="36">
        <v>50</v>
      </c>
      <c r="C6" s="37">
        <v>1</v>
      </c>
      <c r="D6" s="31"/>
      <c r="E6" s="31"/>
      <c r="F6" s="31"/>
      <c r="G6" s="32" t="e">
        <f t="shared" ref="G6:G22" si="0">IFERROR(AVERAGE(D6:F6),NA())</f>
        <v>#N/A</v>
      </c>
      <c r="H6" s="33" t="e">
        <f>IFERROR(STDEV('Raw Data'!D6:F6)/'Raw Data'!G6,NA())</f>
        <v>#N/A</v>
      </c>
      <c r="I6" s="34" t="e">
        <f>IFERROR('Raw Data'!G6-'Raw Data'!$G$6,NA())</f>
        <v>#N/A</v>
      </c>
      <c r="J6" s="44"/>
      <c r="L6" s="40"/>
      <c r="M6" s="42"/>
      <c r="N6" s="42"/>
      <c r="O6" s="42"/>
      <c r="P6" s="42"/>
      <c r="Q6" s="42"/>
    </row>
    <row r="7" spans="1:17" ht="15" customHeight="1" x14ac:dyDescent="0.25">
      <c r="A7" s="38"/>
      <c r="B7" s="38"/>
      <c r="C7" s="38"/>
      <c r="D7" s="31"/>
      <c r="E7" s="31"/>
      <c r="F7" s="31"/>
      <c r="G7" s="32" t="e">
        <f t="shared" si="0"/>
        <v>#N/A</v>
      </c>
      <c r="H7" s="33" t="e">
        <f>IFERROR(STDEV('Raw Data'!D7:F7)/'Raw Data'!G7,NA())</f>
        <v>#N/A</v>
      </c>
      <c r="I7" s="34" t="e">
        <f>IFERROR('Raw Data'!G7-'Raw Data'!$G$6,NA())</f>
        <v>#N/A</v>
      </c>
      <c r="L7" s="40"/>
      <c r="M7" s="42"/>
      <c r="N7" s="42"/>
      <c r="O7" s="42"/>
      <c r="P7" s="42"/>
      <c r="Q7" s="42"/>
    </row>
    <row r="8" spans="1:17" ht="15" x14ac:dyDescent="0.25">
      <c r="A8" s="38"/>
      <c r="B8" s="38"/>
      <c r="C8" s="38"/>
      <c r="D8" s="31"/>
      <c r="E8" s="31"/>
      <c r="F8" s="31"/>
      <c r="G8" s="32" t="e">
        <f t="shared" si="0"/>
        <v>#N/A</v>
      </c>
      <c r="H8" s="33" t="e">
        <f>IFERROR(STDEV('Raw Data'!D8:F8)/'Raw Data'!G8,NA())</f>
        <v>#N/A</v>
      </c>
      <c r="I8" s="34" t="e">
        <f>IFERROR('Raw Data'!G8-'Raw Data'!$G$6,NA())</f>
        <v>#N/A</v>
      </c>
      <c r="L8" s="40"/>
      <c r="M8" s="42"/>
      <c r="N8" s="42"/>
      <c r="O8" s="42"/>
      <c r="P8" s="42"/>
      <c r="Q8" s="42"/>
    </row>
    <row r="9" spans="1:17" ht="15" x14ac:dyDescent="0.25">
      <c r="A9" s="38"/>
      <c r="B9" s="38"/>
      <c r="C9" s="38"/>
      <c r="D9" s="31"/>
      <c r="E9" s="31"/>
      <c r="F9" s="31"/>
      <c r="G9" s="32" t="e">
        <f t="shared" si="0"/>
        <v>#N/A</v>
      </c>
      <c r="H9" s="33" t="e">
        <f>IFERROR(STDEV('Raw Data'!D9:F9)/'Raw Data'!G9,NA())</f>
        <v>#N/A</v>
      </c>
      <c r="I9" s="34" t="e">
        <f>IFERROR('Raw Data'!G9-'Raw Data'!$G$6,NA())</f>
        <v>#N/A</v>
      </c>
      <c r="L9" s="40"/>
      <c r="M9" s="42"/>
      <c r="N9" s="42"/>
      <c r="O9" s="42"/>
      <c r="P9" s="42"/>
      <c r="Q9" s="42"/>
    </row>
    <row r="10" spans="1:17" ht="15" x14ac:dyDescent="0.25">
      <c r="A10" s="38"/>
      <c r="B10" s="38"/>
      <c r="C10" s="38"/>
      <c r="D10" s="31"/>
      <c r="E10" s="31"/>
      <c r="F10" s="31"/>
      <c r="G10" s="32" t="e">
        <f t="shared" si="0"/>
        <v>#N/A</v>
      </c>
      <c r="H10" s="33" t="e">
        <f>IFERROR(STDEV('Raw Data'!D10:F10)/'Raw Data'!G10,NA())</f>
        <v>#N/A</v>
      </c>
      <c r="I10" s="34" t="e">
        <f>IFERROR('Raw Data'!G10-'Raw Data'!$G$6,NA())</f>
        <v>#N/A</v>
      </c>
      <c r="L10" s="40"/>
      <c r="M10" s="42"/>
      <c r="N10" s="42"/>
      <c r="O10" s="42"/>
      <c r="P10" s="42"/>
      <c r="Q10" s="42"/>
    </row>
    <row r="11" spans="1:17" ht="15" x14ac:dyDescent="0.25">
      <c r="A11" s="38"/>
      <c r="B11" s="38"/>
      <c r="C11" s="38"/>
      <c r="D11" s="31"/>
      <c r="E11" s="31"/>
      <c r="F11" s="31"/>
      <c r="G11" s="32" t="e">
        <f t="shared" si="0"/>
        <v>#N/A</v>
      </c>
      <c r="H11" s="33" t="e">
        <f>IFERROR(STDEV('Raw Data'!D11:F11)/'Raw Data'!G11,NA())</f>
        <v>#N/A</v>
      </c>
      <c r="I11" s="34" t="e">
        <f>IFERROR('Raw Data'!G11-'Raw Data'!$G$6,NA())</f>
        <v>#N/A</v>
      </c>
      <c r="L11" s="40"/>
      <c r="M11" s="42"/>
      <c r="N11" s="42"/>
      <c r="O11" s="42"/>
      <c r="P11" s="42"/>
      <c r="Q11" s="42"/>
    </row>
    <row r="12" spans="1:17" ht="15" x14ac:dyDescent="0.25">
      <c r="A12" s="38"/>
      <c r="B12" s="38"/>
      <c r="C12" s="38"/>
      <c r="D12" s="31"/>
      <c r="E12" s="31"/>
      <c r="F12" s="31"/>
      <c r="G12" s="32" t="e">
        <f t="shared" si="0"/>
        <v>#N/A</v>
      </c>
      <c r="H12" s="33" t="e">
        <f>IFERROR(STDEV('Raw Data'!D12:F12)/'Raw Data'!G12,NA())</f>
        <v>#N/A</v>
      </c>
      <c r="I12" s="34" t="e">
        <f>IFERROR('Raw Data'!G12-'Raw Data'!$G$6,NA())</f>
        <v>#N/A</v>
      </c>
      <c r="L12" s="40"/>
      <c r="M12" s="42"/>
      <c r="N12" s="42"/>
      <c r="O12" s="42"/>
      <c r="P12" s="42"/>
      <c r="Q12" s="42"/>
    </row>
    <row r="13" spans="1:17" ht="15" x14ac:dyDescent="0.25">
      <c r="A13" s="38"/>
      <c r="B13" s="38"/>
      <c r="C13" s="38"/>
      <c r="D13" s="31"/>
      <c r="E13" s="31"/>
      <c r="F13" s="31"/>
      <c r="G13" s="32" t="e">
        <f t="shared" si="0"/>
        <v>#N/A</v>
      </c>
      <c r="H13" s="33" t="e">
        <f>IFERROR(STDEV('Raw Data'!D13:F13)/'Raw Data'!G13,NA())</f>
        <v>#N/A</v>
      </c>
      <c r="I13" s="34" t="e">
        <f>IFERROR('Raw Data'!G13-'Raw Data'!$G$6,NA())</f>
        <v>#N/A</v>
      </c>
      <c r="L13" s="40"/>
      <c r="M13" s="42"/>
      <c r="N13" s="42"/>
      <c r="O13" s="42"/>
      <c r="P13" s="42"/>
      <c r="Q13" s="42"/>
    </row>
    <row r="14" spans="1:17" ht="15" x14ac:dyDescent="0.25">
      <c r="A14" s="38"/>
      <c r="B14" s="38"/>
      <c r="C14" s="38"/>
      <c r="D14" s="31"/>
      <c r="E14" s="31"/>
      <c r="F14" s="31"/>
      <c r="G14" s="32" t="e">
        <f t="shared" si="0"/>
        <v>#N/A</v>
      </c>
      <c r="H14" s="33" t="e">
        <f>IFERROR(STDEV('Raw Data'!D14:F14)/'Raw Data'!G14,NA())</f>
        <v>#N/A</v>
      </c>
      <c r="I14" s="34" t="e">
        <f>IFERROR('Raw Data'!G14-'Raw Data'!$G$6,NA())</f>
        <v>#N/A</v>
      </c>
      <c r="L14" s="40"/>
      <c r="M14" s="42"/>
      <c r="N14" s="42"/>
      <c r="O14" s="42"/>
      <c r="P14" s="42"/>
      <c r="Q14" s="42"/>
    </row>
    <row r="15" spans="1:17" ht="15" x14ac:dyDescent="0.25">
      <c r="A15" s="38"/>
      <c r="B15" s="38"/>
      <c r="C15" s="38"/>
      <c r="D15" s="31"/>
      <c r="E15" s="31"/>
      <c r="F15" s="31"/>
      <c r="G15" s="32" t="e">
        <f t="shared" si="0"/>
        <v>#N/A</v>
      </c>
      <c r="H15" s="33" t="e">
        <f>IFERROR(STDEV('Raw Data'!D15:F15)/'Raw Data'!G15,NA())</f>
        <v>#N/A</v>
      </c>
      <c r="I15" s="34" t="e">
        <f>IFERROR('Raw Data'!G15-'Raw Data'!$G$6,NA())</f>
        <v>#N/A</v>
      </c>
      <c r="L15" s="40"/>
      <c r="M15" s="42"/>
      <c r="N15" s="42"/>
      <c r="O15" s="42"/>
      <c r="P15" s="42"/>
      <c r="Q15" s="42"/>
    </row>
    <row r="16" spans="1:17" ht="15" x14ac:dyDescent="0.25">
      <c r="A16" s="38"/>
      <c r="B16" s="38"/>
      <c r="C16" s="38"/>
      <c r="D16" s="31"/>
      <c r="E16" s="31"/>
      <c r="F16" s="31"/>
      <c r="G16" s="32" t="e">
        <f t="shared" si="0"/>
        <v>#N/A</v>
      </c>
      <c r="H16" s="33" t="e">
        <f>IFERROR(STDEV('Raw Data'!D16:F16)/'Raw Data'!G16,NA())</f>
        <v>#N/A</v>
      </c>
      <c r="I16" s="34" t="e">
        <f>IFERROR('Raw Data'!G16-'Raw Data'!$G$6,NA())</f>
        <v>#N/A</v>
      </c>
      <c r="L16" s="40"/>
      <c r="M16" s="42"/>
      <c r="N16" s="42"/>
      <c r="O16" s="42"/>
      <c r="P16" s="42"/>
      <c r="Q16" s="42"/>
    </row>
    <row r="17" spans="1:17" ht="15" x14ac:dyDescent="0.25">
      <c r="A17" s="38"/>
      <c r="B17" s="38"/>
      <c r="C17" s="38"/>
      <c r="D17" s="31"/>
      <c r="E17" s="31"/>
      <c r="F17" s="31"/>
      <c r="G17" s="32" t="e">
        <f t="shared" si="0"/>
        <v>#N/A</v>
      </c>
      <c r="H17" s="33" t="e">
        <f>IFERROR(STDEV('Raw Data'!D17:F17)/'Raw Data'!G17,NA())</f>
        <v>#N/A</v>
      </c>
      <c r="I17" s="34" t="e">
        <f>IFERROR('Raw Data'!G17-'Raw Data'!$G$6,NA())</f>
        <v>#N/A</v>
      </c>
      <c r="L17" s="40"/>
      <c r="M17" s="42"/>
      <c r="N17" s="42"/>
      <c r="O17" s="42"/>
      <c r="P17" s="42"/>
      <c r="Q17" s="42"/>
    </row>
    <row r="18" spans="1:17" ht="15" x14ac:dyDescent="0.25">
      <c r="A18" s="38"/>
      <c r="B18" s="38"/>
      <c r="C18" s="38"/>
      <c r="D18" s="31"/>
      <c r="E18" s="31"/>
      <c r="F18" s="31"/>
      <c r="G18" s="32" t="e">
        <f t="shared" si="0"/>
        <v>#N/A</v>
      </c>
      <c r="H18" s="33" t="e">
        <f>IFERROR(STDEV('Raw Data'!D18:F18)/'Raw Data'!G18,NA())</f>
        <v>#N/A</v>
      </c>
      <c r="I18" s="34" t="e">
        <f>IFERROR('Raw Data'!G18-'Raw Data'!$G$6,NA())</f>
        <v>#N/A</v>
      </c>
      <c r="L18" s="40"/>
      <c r="M18" s="42"/>
      <c r="N18" s="42"/>
      <c r="O18" s="42"/>
      <c r="P18" s="42"/>
      <c r="Q18" s="42"/>
    </row>
    <row r="19" spans="1:17" ht="15" x14ac:dyDescent="0.25">
      <c r="A19" s="38"/>
      <c r="B19" s="38"/>
      <c r="C19" s="38"/>
      <c r="D19" s="31"/>
      <c r="E19" s="31"/>
      <c r="F19" s="31"/>
      <c r="G19" s="32" t="e">
        <f t="shared" si="0"/>
        <v>#N/A</v>
      </c>
      <c r="H19" s="33" t="e">
        <f>IFERROR(STDEV('Raw Data'!D19:F19)/'Raw Data'!G19,NA())</f>
        <v>#N/A</v>
      </c>
      <c r="I19" s="34" t="e">
        <f>IFERROR('Raw Data'!G19-'Raw Data'!$G$6,NA())</f>
        <v>#N/A</v>
      </c>
      <c r="L19" s="40"/>
      <c r="M19" s="42"/>
      <c r="N19" s="42"/>
      <c r="O19" s="42"/>
      <c r="P19" s="42"/>
      <c r="Q19" s="42"/>
    </row>
    <row r="20" spans="1:17" ht="15" x14ac:dyDescent="0.25">
      <c r="A20" s="38"/>
      <c r="B20" s="38"/>
      <c r="C20" s="38"/>
      <c r="D20" s="31"/>
      <c r="E20" s="31"/>
      <c r="F20" s="31"/>
      <c r="G20" s="32" t="e">
        <f t="shared" si="0"/>
        <v>#N/A</v>
      </c>
      <c r="H20" s="33" t="e">
        <f>IFERROR(STDEV('Raw Data'!D20:F20)/'Raw Data'!G20,NA())</f>
        <v>#N/A</v>
      </c>
      <c r="I20" s="34" t="e">
        <f>IFERROR('Raw Data'!G20-'Raw Data'!$G$6,NA())</f>
        <v>#N/A</v>
      </c>
      <c r="L20" s="40"/>
      <c r="M20" s="42"/>
      <c r="N20" s="42"/>
      <c r="O20" s="42"/>
      <c r="P20" s="42"/>
      <c r="Q20" s="42"/>
    </row>
    <row r="21" spans="1:17" ht="15" x14ac:dyDescent="0.25">
      <c r="A21" s="38"/>
      <c r="B21" s="38"/>
      <c r="C21" s="38"/>
      <c r="D21" s="31"/>
      <c r="E21" s="31"/>
      <c r="F21" s="31"/>
      <c r="G21" s="32" t="e">
        <f t="shared" si="0"/>
        <v>#N/A</v>
      </c>
      <c r="H21" s="33" t="e">
        <f>IFERROR(STDEV('Raw Data'!D21:F21)/'Raw Data'!G21,NA())</f>
        <v>#N/A</v>
      </c>
      <c r="I21" s="34" t="e">
        <f>IFERROR('Raw Data'!G21-'Raw Data'!$G$6,NA())</f>
        <v>#N/A</v>
      </c>
      <c r="L21" s="40"/>
      <c r="M21" s="42"/>
      <c r="N21" s="42"/>
      <c r="O21" s="42"/>
      <c r="P21" s="42"/>
      <c r="Q21" s="42"/>
    </row>
    <row r="22" spans="1:17" ht="15" x14ac:dyDescent="0.25">
      <c r="A22" s="38"/>
      <c r="B22" s="38"/>
      <c r="C22" s="38"/>
      <c r="D22" s="31"/>
      <c r="E22" s="31"/>
      <c r="F22" s="31"/>
      <c r="G22" s="32" t="e">
        <f t="shared" si="0"/>
        <v>#N/A</v>
      </c>
      <c r="H22" s="33" t="e">
        <f>IFERROR(STDEV('Raw Data'!D22:F22)/'Raw Data'!G22,NA())</f>
        <v>#N/A</v>
      </c>
      <c r="I22" s="34" t="e">
        <f>IFERROR('Raw Data'!G22-'Raw Data'!$G$6,NA())</f>
        <v>#N/A</v>
      </c>
    </row>
    <row r="23" spans="1:17" ht="15" x14ac:dyDescent="0.25">
      <c r="A23" s="38"/>
      <c r="B23" s="38"/>
      <c r="C23" s="38"/>
      <c r="D23" s="31"/>
      <c r="E23" s="31"/>
      <c r="F23" s="31"/>
      <c r="G23" s="32" t="e">
        <f t="shared" ref="G23:G46" si="1">IFERROR(AVERAGE(D23:F23),NA())</f>
        <v>#N/A</v>
      </c>
      <c r="H23" s="33" t="e">
        <f>IFERROR(STDEV('Raw Data'!D23:F23)/'Raw Data'!G23,NA())</f>
        <v>#N/A</v>
      </c>
      <c r="I23" s="34" t="e">
        <f>IFERROR('Raw Data'!G23-'Raw Data'!$G$6,NA())</f>
        <v>#N/A</v>
      </c>
    </row>
    <row r="24" spans="1:17" ht="15" x14ac:dyDescent="0.25">
      <c r="A24" s="38"/>
      <c r="B24" s="38"/>
      <c r="C24" s="38"/>
      <c r="D24" s="31"/>
      <c r="E24" s="31"/>
      <c r="F24" s="31"/>
      <c r="G24" s="32" t="e">
        <f t="shared" si="1"/>
        <v>#N/A</v>
      </c>
      <c r="H24" s="33" t="e">
        <f>IFERROR(STDEV('Raw Data'!D24:F24)/'Raw Data'!G24,NA())</f>
        <v>#N/A</v>
      </c>
      <c r="I24" s="34" t="e">
        <f>IFERROR('Raw Data'!G24-'Raw Data'!$G$6,NA())</f>
        <v>#N/A</v>
      </c>
    </row>
    <row r="25" spans="1:17" ht="15" x14ac:dyDescent="0.25">
      <c r="A25" s="38"/>
      <c r="B25" s="38"/>
      <c r="C25" s="38"/>
      <c r="D25" s="31"/>
      <c r="E25" s="31"/>
      <c r="F25" s="31"/>
      <c r="G25" s="32" t="e">
        <f t="shared" si="1"/>
        <v>#N/A</v>
      </c>
      <c r="H25" s="33" t="e">
        <f>IFERROR(STDEV('Raw Data'!D25:F25)/'Raw Data'!G25,NA())</f>
        <v>#N/A</v>
      </c>
      <c r="I25" s="34" t="e">
        <f>IFERROR('Raw Data'!G25-'Raw Data'!$G$6,NA())</f>
        <v>#N/A</v>
      </c>
    </row>
    <row r="26" spans="1:17" ht="15" x14ac:dyDescent="0.25">
      <c r="A26" s="38"/>
      <c r="B26" s="38"/>
      <c r="C26" s="38"/>
      <c r="D26" s="31"/>
      <c r="E26" s="31"/>
      <c r="F26" s="31"/>
      <c r="G26" s="32" t="e">
        <f t="shared" si="1"/>
        <v>#N/A</v>
      </c>
      <c r="H26" s="33" t="e">
        <f>IFERROR(STDEV('Raw Data'!D26:F26)/'Raw Data'!G26,NA())</f>
        <v>#N/A</v>
      </c>
      <c r="I26" s="34" t="e">
        <f>IFERROR('Raw Data'!G26-'Raw Data'!$G$6,NA())</f>
        <v>#N/A</v>
      </c>
    </row>
    <row r="27" spans="1:17" ht="15" x14ac:dyDescent="0.25">
      <c r="A27" s="38"/>
      <c r="B27" s="38"/>
      <c r="C27" s="38"/>
      <c r="D27" s="31"/>
      <c r="E27" s="31"/>
      <c r="F27" s="31"/>
      <c r="G27" s="32" t="e">
        <f t="shared" si="1"/>
        <v>#N/A</v>
      </c>
      <c r="H27" s="33" t="e">
        <f>IFERROR(STDEV('Raw Data'!D27:F27)/'Raw Data'!G27,NA())</f>
        <v>#N/A</v>
      </c>
      <c r="I27" s="34" t="e">
        <f>IFERROR('Raw Data'!G27-'Raw Data'!$G$6,NA())</f>
        <v>#N/A</v>
      </c>
    </row>
    <row r="28" spans="1:17" ht="15" x14ac:dyDescent="0.25">
      <c r="A28" s="38"/>
      <c r="B28" s="38"/>
      <c r="C28" s="38"/>
      <c r="D28" s="31"/>
      <c r="E28" s="31"/>
      <c r="F28" s="31"/>
      <c r="G28" s="32" t="e">
        <f t="shared" si="1"/>
        <v>#N/A</v>
      </c>
      <c r="H28" s="33" t="e">
        <f>IFERROR(STDEV('Raw Data'!D28:F28)/'Raw Data'!G28,NA())</f>
        <v>#N/A</v>
      </c>
      <c r="I28" s="34" t="e">
        <f>IFERROR('Raw Data'!G28-'Raw Data'!$G$6,NA())</f>
        <v>#N/A</v>
      </c>
    </row>
    <row r="29" spans="1:17" ht="15" x14ac:dyDescent="0.25">
      <c r="A29" s="38"/>
      <c r="B29" s="38"/>
      <c r="C29" s="38"/>
      <c r="D29" s="31"/>
      <c r="E29" s="31"/>
      <c r="F29" s="31"/>
      <c r="G29" s="32" t="e">
        <f t="shared" si="1"/>
        <v>#N/A</v>
      </c>
      <c r="H29" s="33" t="e">
        <f>IFERROR(STDEV('Raw Data'!D29:F29)/'Raw Data'!G29,NA())</f>
        <v>#N/A</v>
      </c>
      <c r="I29" s="34" t="e">
        <f>IFERROR('Raw Data'!G29-'Raw Data'!$G$6,NA())</f>
        <v>#N/A</v>
      </c>
    </row>
    <row r="30" spans="1:17" ht="15" x14ac:dyDescent="0.25">
      <c r="A30" s="38"/>
      <c r="B30" s="38"/>
      <c r="C30" s="38"/>
      <c r="D30" s="31"/>
      <c r="E30" s="31"/>
      <c r="F30" s="31"/>
      <c r="G30" s="32" t="e">
        <f t="shared" si="1"/>
        <v>#N/A</v>
      </c>
      <c r="H30" s="33" t="e">
        <f>IFERROR(STDEV('Raw Data'!D30:F30)/'Raw Data'!G30,NA())</f>
        <v>#N/A</v>
      </c>
      <c r="I30" s="34" t="e">
        <f>IFERROR('Raw Data'!G30-'Raw Data'!$G$6,NA())</f>
        <v>#N/A</v>
      </c>
    </row>
    <row r="31" spans="1:17" ht="15" x14ac:dyDescent="0.25">
      <c r="A31" s="38"/>
      <c r="B31" s="38"/>
      <c r="C31" s="38"/>
      <c r="D31" s="31"/>
      <c r="E31" s="31"/>
      <c r="F31" s="31"/>
      <c r="G31" s="32" t="e">
        <f t="shared" si="1"/>
        <v>#N/A</v>
      </c>
      <c r="H31" s="33" t="e">
        <f>IFERROR(STDEV('Raw Data'!D31:F31)/'Raw Data'!G31,NA())</f>
        <v>#N/A</v>
      </c>
      <c r="I31" s="34" t="e">
        <f>IFERROR('Raw Data'!G31-'Raw Data'!$G$6,NA())</f>
        <v>#N/A</v>
      </c>
    </row>
    <row r="32" spans="1:17" ht="15" x14ac:dyDescent="0.25">
      <c r="A32" s="38"/>
      <c r="B32" s="38"/>
      <c r="C32" s="38"/>
      <c r="D32" s="31"/>
      <c r="E32" s="31"/>
      <c r="F32" s="31"/>
      <c r="G32" s="32" t="e">
        <f t="shared" si="1"/>
        <v>#N/A</v>
      </c>
      <c r="H32" s="33" t="e">
        <f>IFERROR(STDEV('Raw Data'!D32:F32)/'Raw Data'!G32,NA())</f>
        <v>#N/A</v>
      </c>
      <c r="I32" s="34" t="e">
        <f>IFERROR('Raw Data'!G32-'Raw Data'!$G$6,NA())</f>
        <v>#N/A</v>
      </c>
    </row>
    <row r="33" spans="1:9" ht="15" x14ac:dyDescent="0.25">
      <c r="A33" s="38"/>
      <c r="B33" s="38"/>
      <c r="C33" s="38"/>
      <c r="D33" s="31"/>
      <c r="E33" s="31"/>
      <c r="F33" s="31"/>
      <c r="G33" s="32" t="e">
        <f t="shared" si="1"/>
        <v>#N/A</v>
      </c>
      <c r="H33" s="33" t="e">
        <f>IFERROR(STDEV('Raw Data'!D33:F33)/'Raw Data'!G33,NA())</f>
        <v>#N/A</v>
      </c>
      <c r="I33" s="34" t="e">
        <f>IFERROR('Raw Data'!G33-'Raw Data'!$G$6,NA())</f>
        <v>#N/A</v>
      </c>
    </row>
    <row r="34" spans="1:9" ht="15" x14ac:dyDescent="0.25">
      <c r="A34" s="38"/>
      <c r="B34" s="38"/>
      <c r="C34" s="38"/>
      <c r="D34" s="31"/>
      <c r="E34" s="31"/>
      <c r="F34" s="31"/>
      <c r="G34" s="32" t="e">
        <f t="shared" si="1"/>
        <v>#N/A</v>
      </c>
      <c r="H34" s="33" t="e">
        <f>IFERROR(STDEV('Raw Data'!D34:F34)/'Raw Data'!G34,NA())</f>
        <v>#N/A</v>
      </c>
      <c r="I34" s="34" t="e">
        <f>IFERROR('Raw Data'!G34-'Raw Data'!$G$6,NA())</f>
        <v>#N/A</v>
      </c>
    </row>
    <row r="35" spans="1:9" ht="15" x14ac:dyDescent="0.25">
      <c r="A35" s="38"/>
      <c r="B35" s="38"/>
      <c r="C35" s="38"/>
      <c r="D35" s="31"/>
      <c r="E35" s="31"/>
      <c r="F35" s="31"/>
      <c r="G35" s="32" t="e">
        <f t="shared" si="1"/>
        <v>#N/A</v>
      </c>
      <c r="H35" s="33" t="e">
        <f>IFERROR(STDEV('Raw Data'!D35:F35)/'Raw Data'!G35,NA())</f>
        <v>#N/A</v>
      </c>
      <c r="I35" s="34" t="e">
        <f>IFERROR('Raw Data'!G35-'Raw Data'!$G$6,NA())</f>
        <v>#N/A</v>
      </c>
    </row>
    <row r="36" spans="1:9" ht="15" x14ac:dyDescent="0.25">
      <c r="A36" s="38"/>
      <c r="B36" s="38"/>
      <c r="C36" s="38"/>
      <c r="D36" s="31"/>
      <c r="E36" s="31"/>
      <c r="F36" s="31"/>
      <c r="G36" s="32" t="e">
        <f t="shared" si="1"/>
        <v>#N/A</v>
      </c>
      <c r="H36" s="33" t="e">
        <f>IFERROR(STDEV('Raw Data'!D36:F36)/'Raw Data'!G36,NA())</f>
        <v>#N/A</v>
      </c>
      <c r="I36" s="34" t="e">
        <f>IFERROR('Raw Data'!G36-'Raw Data'!$G$6,NA())</f>
        <v>#N/A</v>
      </c>
    </row>
    <row r="37" spans="1:9" ht="15" x14ac:dyDescent="0.25">
      <c r="A37" s="38"/>
      <c r="B37" s="38"/>
      <c r="C37" s="38"/>
      <c r="D37" s="31"/>
      <c r="E37" s="31"/>
      <c r="F37" s="31"/>
      <c r="G37" s="32" t="e">
        <f t="shared" si="1"/>
        <v>#N/A</v>
      </c>
      <c r="H37" s="33" t="e">
        <f>IFERROR(STDEV('Raw Data'!D37:F37)/'Raw Data'!G37,NA())</f>
        <v>#N/A</v>
      </c>
      <c r="I37" s="34" t="e">
        <f>IFERROR('Raw Data'!G37-'Raw Data'!$G$6,NA())</f>
        <v>#N/A</v>
      </c>
    </row>
    <row r="38" spans="1:9" ht="15" x14ac:dyDescent="0.25">
      <c r="A38" s="38"/>
      <c r="B38" s="38"/>
      <c r="C38" s="38"/>
      <c r="D38" s="31"/>
      <c r="E38" s="31"/>
      <c r="F38" s="31"/>
      <c r="G38" s="32" t="e">
        <f t="shared" si="1"/>
        <v>#N/A</v>
      </c>
      <c r="H38" s="33" t="e">
        <f>IFERROR(STDEV('Raw Data'!D38:F38)/'Raw Data'!G38,NA())</f>
        <v>#N/A</v>
      </c>
      <c r="I38" s="34" t="e">
        <f>IFERROR('Raw Data'!G38-'Raw Data'!$G$6,NA())</f>
        <v>#N/A</v>
      </c>
    </row>
    <row r="39" spans="1:9" ht="15" x14ac:dyDescent="0.25">
      <c r="A39" s="38"/>
      <c r="B39" s="38"/>
      <c r="C39" s="38"/>
      <c r="D39" s="31"/>
      <c r="E39" s="31"/>
      <c r="F39" s="31"/>
      <c r="G39" s="32" t="e">
        <f t="shared" si="1"/>
        <v>#N/A</v>
      </c>
      <c r="H39" s="33" t="e">
        <f>IFERROR(STDEV('Raw Data'!D39:F39)/'Raw Data'!G39,NA())</f>
        <v>#N/A</v>
      </c>
      <c r="I39" s="34" t="e">
        <f>IFERROR('Raw Data'!G39-'Raw Data'!$G$6,NA())</f>
        <v>#N/A</v>
      </c>
    </row>
    <row r="40" spans="1:9" ht="15" x14ac:dyDescent="0.25">
      <c r="A40" s="38"/>
      <c r="B40" s="38"/>
      <c r="C40" s="38"/>
      <c r="D40" s="31"/>
      <c r="E40" s="31"/>
      <c r="F40" s="31"/>
      <c r="G40" s="32" t="e">
        <f t="shared" si="1"/>
        <v>#N/A</v>
      </c>
      <c r="H40" s="33" t="e">
        <f>IFERROR(STDEV('Raw Data'!D40:F40)/'Raw Data'!G40,NA())</f>
        <v>#N/A</v>
      </c>
      <c r="I40" s="34" t="e">
        <f>IFERROR('Raw Data'!G40-'Raw Data'!$G$6,NA())</f>
        <v>#N/A</v>
      </c>
    </row>
    <row r="41" spans="1:9" ht="15" x14ac:dyDescent="0.25">
      <c r="A41" s="38"/>
      <c r="B41" s="38"/>
      <c r="C41" s="38"/>
      <c r="D41" s="31"/>
      <c r="E41" s="31"/>
      <c r="F41" s="31"/>
      <c r="G41" s="32" t="e">
        <f t="shared" si="1"/>
        <v>#N/A</v>
      </c>
      <c r="H41" s="33" t="e">
        <f>IFERROR(STDEV('Raw Data'!D41:F41)/'Raw Data'!G41,NA())</f>
        <v>#N/A</v>
      </c>
      <c r="I41" s="34" t="e">
        <f>IFERROR('Raw Data'!G41-'Raw Data'!$G$6,NA())</f>
        <v>#N/A</v>
      </c>
    </row>
    <row r="42" spans="1:9" ht="15" x14ac:dyDescent="0.25">
      <c r="A42" s="38"/>
      <c r="B42" s="38"/>
      <c r="C42" s="38"/>
      <c r="D42" s="31"/>
      <c r="E42" s="31"/>
      <c r="F42" s="31"/>
      <c r="G42" s="32" t="e">
        <f t="shared" si="1"/>
        <v>#N/A</v>
      </c>
      <c r="H42" s="33" t="e">
        <f>IFERROR(STDEV('Raw Data'!D42:F42)/'Raw Data'!G42,NA())</f>
        <v>#N/A</v>
      </c>
      <c r="I42" s="34" t="e">
        <f>IFERROR('Raw Data'!G42-'Raw Data'!$G$6,NA())</f>
        <v>#N/A</v>
      </c>
    </row>
    <row r="43" spans="1:9" ht="15" x14ac:dyDescent="0.25">
      <c r="A43" s="38"/>
      <c r="B43" s="38"/>
      <c r="C43" s="38"/>
      <c r="D43" s="31"/>
      <c r="E43" s="31"/>
      <c r="F43" s="31"/>
      <c r="G43" s="32" t="e">
        <f t="shared" si="1"/>
        <v>#N/A</v>
      </c>
      <c r="H43" s="33" t="e">
        <f>IFERROR(STDEV('Raw Data'!D43:F43)/'Raw Data'!G43,NA())</f>
        <v>#N/A</v>
      </c>
      <c r="I43" s="34" t="e">
        <f>IFERROR('Raw Data'!G43-'Raw Data'!$G$6,NA())</f>
        <v>#N/A</v>
      </c>
    </row>
    <row r="44" spans="1:9" ht="15" x14ac:dyDescent="0.25">
      <c r="A44" s="38"/>
      <c r="B44" s="38"/>
      <c r="C44" s="38"/>
      <c r="D44" s="31"/>
      <c r="E44" s="31"/>
      <c r="F44" s="31"/>
      <c r="G44" s="32" t="e">
        <f t="shared" si="1"/>
        <v>#N/A</v>
      </c>
      <c r="H44" s="33" t="e">
        <f>IFERROR(STDEV('Raw Data'!D44:F44)/'Raw Data'!G44,NA())</f>
        <v>#N/A</v>
      </c>
      <c r="I44" s="34" t="e">
        <f>IFERROR('Raw Data'!G44-'Raw Data'!$G$6,NA())</f>
        <v>#N/A</v>
      </c>
    </row>
    <row r="45" spans="1:9" ht="15" x14ac:dyDescent="0.25">
      <c r="A45" s="38"/>
      <c r="B45" s="38"/>
      <c r="C45" s="38"/>
      <c r="D45" s="31"/>
      <c r="E45" s="31"/>
      <c r="F45" s="31"/>
      <c r="G45" s="32" t="e">
        <f t="shared" si="1"/>
        <v>#N/A</v>
      </c>
      <c r="H45" s="33" t="e">
        <f>IFERROR(STDEV('Raw Data'!D45:F45)/'Raw Data'!G45,NA())</f>
        <v>#N/A</v>
      </c>
      <c r="I45" s="34" t="e">
        <f>IFERROR('Raw Data'!G45-'Raw Data'!$G$6,NA())</f>
        <v>#N/A</v>
      </c>
    </row>
    <row r="46" spans="1:9" ht="15" x14ac:dyDescent="0.25">
      <c r="A46" s="38"/>
      <c r="B46" s="38"/>
      <c r="C46" s="38"/>
      <c r="D46" s="31"/>
      <c r="E46" s="31"/>
      <c r="F46" s="31"/>
      <c r="G46" s="32" t="e">
        <f t="shared" si="1"/>
        <v>#N/A</v>
      </c>
      <c r="H46" s="33" t="e">
        <f>IFERROR(STDEV('Raw Data'!D46:F46)/'Raw Data'!G46,NA())</f>
        <v>#N/A</v>
      </c>
      <c r="I46" s="34" t="e">
        <f>IFERROR('Raw Data'!G46-'Raw Data'!$G$6,NA())</f>
        <v>#N/A</v>
      </c>
    </row>
    <row r="47" spans="1:9" x14ac:dyDescent="0.2">
      <c r="C47" s="39"/>
    </row>
  </sheetData>
  <sheetProtection sheet="1" objects="1" scenarios="1"/>
  <protectedRanges>
    <protectedRange sqref="A2" name="Range2"/>
    <protectedRange sqref="A22:F46 D5:F21 A7:C21" name="Range1"/>
  </protectedRanges>
  <mergeCells count="2">
    <mergeCell ref="M1:N1"/>
    <mergeCell ref="O3:Q3"/>
  </mergeCells>
  <phoneticPr fontId="2" type="noConversion"/>
  <conditionalFormatting sqref="A7:C46">
    <cfRule type="notContainsBlanks" dxfId="4" priority="2">
      <formula>LEN(TRIM(A7))&gt;0</formula>
    </cfRule>
    <cfRule type="containsBlanks" dxfId="3" priority="5">
      <formula>LEN(TRIM(A7))=0</formula>
    </cfRule>
  </conditionalFormatting>
  <conditionalFormatting sqref="D5:F46">
    <cfRule type="notContainsBlanks" dxfId="2" priority="1">
      <formula>LEN(TRIM(D5))&gt;0</formula>
    </cfRule>
    <cfRule type="containsBlanks" dxfId="1" priority="3">
      <formula>LEN(TRIM(D5))=0</formula>
    </cfRule>
  </conditionalFormatting>
  <dataValidations count="1">
    <dataValidation type="list" allowBlank="1" showInputMessage="1" showErrorMessage="1" sqref="A2" xr:uid="{C3844466-3BA2-45E5-B26A-F885E3EB6657}">
      <formula1>"dsDNA, RNA"</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EEBED-E71D-428A-A77F-48FED79C7086}">
  <dimension ref="A1:J59"/>
  <sheetViews>
    <sheetView workbookViewId="0">
      <selection sqref="A1:B1"/>
    </sheetView>
  </sheetViews>
  <sheetFormatPr defaultRowHeight="15" x14ac:dyDescent="0.25"/>
  <cols>
    <col min="1" max="1" width="29.7109375" style="13" customWidth="1"/>
    <col min="2" max="2" width="24.85546875" style="13" customWidth="1"/>
    <col min="3" max="3" width="28.7109375" style="13" bestFit="1" customWidth="1"/>
    <col min="4" max="5" width="22.7109375" style="13" customWidth="1"/>
    <col min="6" max="6" width="11.85546875" style="13" customWidth="1"/>
    <col min="7" max="7" width="9.140625" style="13" customWidth="1"/>
    <col min="8" max="16384" width="9.140625" style="13"/>
  </cols>
  <sheetData>
    <row r="1" spans="1:10" x14ac:dyDescent="0.25">
      <c r="A1" s="50" t="str">
        <f>IF('Raw Data'!A2="dsDNA","FQA-DS Analysis Tool",IF('Raw Data'!A2="RNA","FQA-RNA Analysis Tool",""))</f>
        <v>FQA-DS Analysis Tool</v>
      </c>
      <c r="B1" s="50"/>
    </row>
    <row r="2" spans="1:10" x14ac:dyDescent="0.25">
      <c r="A2" s="13" t="s">
        <v>8</v>
      </c>
    </row>
    <row r="3" spans="1:10" x14ac:dyDescent="0.25">
      <c r="A3" s="13" t="s">
        <v>9</v>
      </c>
    </row>
    <row r="4" spans="1:10" x14ac:dyDescent="0.25">
      <c r="A4" s="14" t="s">
        <v>10</v>
      </c>
      <c r="B4" s="15" t="e" cm="1">
        <f t="array" ref="B4">AVERAGE(IFERROR('Raw Data'!H5:H46,""))</f>
        <v>#DIV/0!</v>
      </c>
    </row>
    <row r="5" spans="1:10" x14ac:dyDescent="0.25">
      <c r="A5" s="16" t="s">
        <v>11</v>
      </c>
      <c r="B5" s="17" cm="1">
        <f t="array" ref="B5">MAX(IFERROR('Raw Data'!H5:H46,""))</f>
        <v>0</v>
      </c>
    </row>
    <row r="7" spans="1:10" ht="18.75" x14ac:dyDescent="0.3">
      <c r="A7" s="18" t="s">
        <v>17</v>
      </c>
    </row>
    <row r="8" spans="1:10" s="19" customFormat="1" x14ac:dyDescent="0.25"/>
    <row r="9" spans="1:10" x14ac:dyDescent="0.25">
      <c r="A9" s="19"/>
      <c r="B9" s="46" t="str">
        <f>IF('Raw Data'!A2="dsDNA","Calculated DNA (pg)",IF('Raw Data'!A2="RNA","Calculated RNA (pg)",""))</f>
        <v>Calculated DNA (pg)</v>
      </c>
      <c r="C9" s="46" t="str">
        <f>IF('Raw Data'!A2="dsDNA","DNA Concentration (pg/uL)",IF('Raw Data'!A2="RNA","RNA Concentration (pg/uL)",""))</f>
        <v>DNA Concentration (pg/uL)</v>
      </c>
      <c r="H9" s="10"/>
      <c r="I9" s="10"/>
    </row>
    <row r="10" spans="1:10" x14ac:dyDescent="0.25">
      <c r="A10" s="8" t="str">
        <f>'Raw Data'!A5</f>
        <v>DNA Reference (1 ng/uL)</v>
      </c>
      <c r="B10" s="9">
        <f>IF('Raw Data'!A2="dsDNA",50000,IF('Raw Data'!A2="RNA",200000,""))</f>
        <v>50000</v>
      </c>
      <c r="C10" s="9">
        <f>B10/'Raw Data'!B5</f>
        <v>1000</v>
      </c>
      <c r="H10" s="10"/>
      <c r="I10" s="10"/>
    </row>
    <row r="11" spans="1:10" ht="15.75" thickBot="1" x14ac:dyDescent="0.3">
      <c r="A11" s="20" t="str">
        <f>'Raw Data'!A6</f>
        <v>Negative Reference (0 ng/uL)</v>
      </c>
      <c r="B11" s="12">
        <v>0</v>
      </c>
      <c r="C11" s="12">
        <v>0</v>
      </c>
      <c r="H11" s="10"/>
      <c r="I11" s="10"/>
    </row>
    <row r="12" spans="1:10" x14ac:dyDescent="0.25">
      <c r="A12" s="21" t="s">
        <v>14</v>
      </c>
      <c r="B12" s="53" t="e">
        <f>SLOPE('Raw Data'!I5:I6,Analysis!B10:B11)</f>
        <v>#N/A</v>
      </c>
      <c r="C12" s="53"/>
    </row>
    <row r="13" spans="1:10" x14ac:dyDescent="0.25">
      <c r="A13" s="21" t="s">
        <v>15</v>
      </c>
      <c r="B13" s="53" t="e">
        <f>INTERCEPT('Raw Data'!I5:I6,Analysis!B10:B11)</f>
        <v>#N/A</v>
      </c>
      <c r="C13" s="53"/>
    </row>
    <row r="14" spans="1:10" ht="16.5" x14ac:dyDescent="0.25">
      <c r="A14" s="22" t="s">
        <v>16</v>
      </c>
      <c r="B14" s="52" t="e">
        <f>RSQ('Raw Data'!I5:I6,Analysis!B10:B11)</f>
        <v>#N/A</v>
      </c>
      <c r="C14" s="52"/>
    </row>
    <row r="15" spans="1:10" x14ac:dyDescent="0.25">
      <c r="B15" s="23"/>
      <c r="C15" s="24"/>
    </row>
    <row r="16" spans="1:10" ht="18.75" x14ac:dyDescent="0.3">
      <c r="A16" s="18" t="s">
        <v>7</v>
      </c>
      <c r="J16" s="10"/>
    </row>
    <row r="17" spans="1:10" s="19" customFormat="1" x14ac:dyDescent="0.25">
      <c r="J17" s="25"/>
    </row>
    <row r="18" spans="1:10" x14ac:dyDescent="0.25">
      <c r="B18" s="51" t="s">
        <v>5</v>
      </c>
      <c r="C18" s="51"/>
    </row>
    <row r="19" spans="1:10" x14ac:dyDescent="0.25">
      <c r="A19" s="26" t="s">
        <v>4</v>
      </c>
      <c r="B19" s="46" t="str">
        <f>B9</f>
        <v>Calculated DNA (pg)</v>
      </c>
      <c r="C19" s="46" t="str">
        <f>C9</f>
        <v>DNA Concentration (pg/uL)</v>
      </c>
      <c r="D19" s="45" t="s">
        <v>13</v>
      </c>
      <c r="E19" s="19"/>
    </row>
    <row r="20" spans="1:10" x14ac:dyDescent="0.25">
      <c r="A20" s="8">
        <f>'Raw Data'!A7</f>
        <v>0</v>
      </c>
      <c r="B20" s="9" t="e">
        <f>IF('Raw Data'!I7&lt;=0,0,('Raw Data'!I7-Analysis!$B$13)/Analysis!$B$12*IF(ISBLANK('Raw Data'!C7),1,'Raw Data'!C7))</f>
        <v>#N/A</v>
      </c>
      <c r="C20" s="9" t="e">
        <f>B20/IF(ISBLANK('Raw Data'!B7),50,'Raw Data'!B7)</f>
        <v>#N/A</v>
      </c>
      <c r="D20" s="8" t="str">
        <f>IFERROR(IF('Raw Data'!H7&lt;=15%,"",IF('Raw Data'!H7&gt;15%,"REPEAT")),"")</f>
        <v/>
      </c>
    </row>
    <row r="21" spans="1:10" x14ac:dyDescent="0.25">
      <c r="A21" s="10">
        <f>'Raw Data'!A8</f>
        <v>0</v>
      </c>
      <c r="B21" s="11" t="e">
        <f>IF('Raw Data'!I8&lt;=0,0,('Raw Data'!I8-Analysis!$B$13)/Analysis!$B$12*IF(ISBLANK('Raw Data'!C8),1,'Raw Data'!C8))</f>
        <v>#N/A</v>
      </c>
      <c r="C21" s="11" t="e">
        <f>B21/IF(ISBLANK('Raw Data'!B8),50,'Raw Data'!B8)</f>
        <v>#N/A</v>
      </c>
      <c r="D21" s="10" t="str">
        <f>IFERROR(IF('Raw Data'!H8&lt;=15%,"",IF('Raw Data'!H8&gt;15%,"REPEAT")),"")</f>
        <v/>
      </c>
    </row>
    <row r="22" spans="1:10" x14ac:dyDescent="0.25">
      <c r="A22" s="8">
        <f>'Raw Data'!A9</f>
        <v>0</v>
      </c>
      <c r="B22" s="9" t="e">
        <f>IF('Raw Data'!I9&lt;=0,0,('Raw Data'!I9-Analysis!$B$13)/Analysis!$B$12*IF(ISBLANK('Raw Data'!C9),1,'Raw Data'!C9))</f>
        <v>#N/A</v>
      </c>
      <c r="C22" s="9" t="e">
        <f>B22/IF(ISBLANK('Raw Data'!B9),50,'Raw Data'!B9)</f>
        <v>#N/A</v>
      </c>
      <c r="D22" s="8" t="str">
        <f>IFERROR(IF('Raw Data'!H9&lt;=15%,"",IF('Raw Data'!H9&gt;15%,"REPEAT")),"")</f>
        <v/>
      </c>
    </row>
    <row r="23" spans="1:10" x14ac:dyDescent="0.25">
      <c r="A23" s="10">
        <f>'Raw Data'!A10</f>
        <v>0</v>
      </c>
      <c r="B23" s="11" t="e">
        <f>IF('Raw Data'!I10&lt;=0,0,('Raw Data'!I10-Analysis!$B$13)/Analysis!$B$12*IF(ISBLANK('Raw Data'!C10),1,'Raw Data'!C10))</f>
        <v>#N/A</v>
      </c>
      <c r="C23" s="11" t="e">
        <f>B23/IF(ISBLANK('Raw Data'!B10),50,'Raw Data'!B10)</f>
        <v>#N/A</v>
      </c>
      <c r="D23" s="10" t="str">
        <f>IFERROR(IF('Raw Data'!H10&lt;=15%,"",IF('Raw Data'!H10&gt;15%,"REPEAT")),"")</f>
        <v/>
      </c>
    </row>
    <row r="24" spans="1:10" x14ac:dyDescent="0.25">
      <c r="A24" s="8">
        <f>'Raw Data'!A11</f>
        <v>0</v>
      </c>
      <c r="B24" s="9" t="e">
        <f>IF('Raw Data'!I11&lt;=0,0,('Raw Data'!I11-Analysis!$B$13)/Analysis!$B$12*IF(ISBLANK('Raw Data'!C11),1,'Raw Data'!C11))</f>
        <v>#N/A</v>
      </c>
      <c r="C24" s="9" t="e">
        <f>B24/IF(ISBLANK('Raw Data'!B11),50,'Raw Data'!B11)</f>
        <v>#N/A</v>
      </c>
      <c r="D24" s="8" t="str">
        <f>IFERROR(IF('Raw Data'!H11&lt;=15%,"",IF('Raw Data'!H11&gt;15%,"REPEAT")),"")</f>
        <v/>
      </c>
    </row>
    <row r="25" spans="1:10" x14ac:dyDescent="0.25">
      <c r="A25" s="10">
        <f>'Raw Data'!A12</f>
        <v>0</v>
      </c>
      <c r="B25" s="11" t="e">
        <f>IF('Raw Data'!I12&lt;=0,0,('Raw Data'!I12-Analysis!$B$13)/Analysis!$B$12*IF(ISBLANK('Raw Data'!C12),1,'Raw Data'!C12))</f>
        <v>#N/A</v>
      </c>
      <c r="C25" s="11" t="e">
        <f>B25/IF(ISBLANK('Raw Data'!B12),50,'Raw Data'!B12)</f>
        <v>#N/A</v>
      </c>
      <c r="D25" s="10" t="str">
        <f>IFERROR(IF('Raw Data'!H12&lt;=15%,"",IF('Raw Data'!H12&gt;15%,"REPEAT")),"")</f>
        <v/>
      </c>
    </row>
    <row r="26" spans="1:10" x14ac:dyDescent="0.25">
      <c r="A26" s="8">
        <f>'Raw Data'!A13</f>
        <v>0</v>
      </c>
      <c r="B26" s="9" t="e">
        <f>IF('Raw Data'!I13&lt;=0,0,('Raw Data'!I13-Analysis!$B$13)/Analysis!$B$12*IF(ISBLANK('Raw Data'!C13),1,'Raw Data'!C13))</f>
        <v>#N/A</v>
      </c>
      <c r="C26" s="9" t="e">
        <f>B26/IF(ISBLANK('Raw Data'!B13),50,'Raw Data'!B13)</f>
        <v>#N/A</v>
      </c>
      <c r="D26" s="8" t="str">
        <f>IFERROR(IF('Raw Data'!H13&lt;=15%,"",IF('Raw Data'!H13&gt;15%,"REPEAT")),"")</f>
        <v/>
      </c>
    </row>
    <row r="27" spans="1:10" x14ac:dyDescent="0.25">
      <c r="A27" s="10">
        <f>'Raw Data'!A14</f>
        <v>0</v>
      </c>
      <c r="B27" s="11" t="e">
        <f>IF('Raw Data'!I14&lt;=0,0,('Raw Data'!I14-Analysis!$B$13)/Analysis!$B$12*IF(ISBLANK('Raw Data'!C14),1,'Raw Data'!C14))</f>
        <v>#N/A</v>
      </c>
      <c r="C27" s="11" t="e">
        <f>B27/IF(ISBLANK('Raw Data'!B14),50,'Raw Data'!B14)</f>
        <v>#N/A</v>
      </c>
      <c r="D27" s="10" t="str">
        <f>IFERROR(IF('Raw Data'!H14&lt;=15%,"",IF('Raw Data'!H14&gt;15%,"REPEAT")),"")</f>
        <v/>
      </c>
    </row>
    <row r="28" spans="1:10" x14ac:dyDescent="0.25">
      <c r="A28" s="8">
        <f>'Raw Data'!A15</f>
        <v>0</v>
      </c>
      <c r="B28" s="9" t="e">
        <f>IF('Raw Data'!I15&lt;=0,0,('Raw Data'!I15-Analysis!$B$13)/Analysis!$B$12*IF(ISBLANK('Raw Data'!C15),1,'Raw Data'!C15))</f>
        <v>#N/A</v>
      </c>
      <c r="C28" s="9" t="e">
        <f>B28/IF(ISBLANK('Raw Data'!B15),50,'Raw Data'!B15)</f>
        <v>#N/A</v>
      </c>
      <c r="D28" s="8" t="str">
        <f>IFERROR(IF('Raw Data'!H15&lt;=15%,"",IF('Raw Data'!H15&gt;15%,"REPEAT")),"")</f>
        <v/>
      </c>
    </row>
    <row r="29" spans="1:10" x14ac:dyDescent="0.25">
      <c r="A29" s="10">
        <f>'Raw Data'!A16</f>
        <v>0</v>
      </c>
      <c r="B29" s="11" t="e">
        <f>IF('Raw Data'!I16&lt;=0,0,('Raw Data'!I16-Analysis!$B$13)/Analysis!$B$12*IF(ISBLANK('Raw Data'!C16),1,'Raw Data'!C16))</f>
        <v>#N/A</v>
      </c>
      <c r="C29" s="11" t="e">
        <f>B29/IF(ISBLANK('Raw Data'!B16),50,'Raw Data'!B16)</f>
        <v>#N/A</v>
      </c>
      <c r="D29" s="10" t="str">
        <f>IFERROR(IF('Raw Data'!H16&lt;=15%,"",IF('Raw Data'!H16&gt;15%,"REPEAT")),"")</f>
        <v/>
      </c>
    </row>
    <row r="30" spans="1:10" x14ac:dyDescent="0.25">
      <c r="A30" s="8">
        <f>'Raw Data'!A17</f>
        <v>0</v>
      </c>
      <c r="B30" s="9" t="e">
        <f>IF('Raw Data'!I17&lt;=0,0,('Raw Data'!I17-Analysis!$B$13)/Analysis!$B$12*IF(ISBLANK('Raw Data'!C17),1,'Raw Data'!C17))</f>
        <v>#N/A</v>
      </c>
      <c r="C30" s="9" t="e">
        <f>B30/IF(ISBLANK('Raw Data'!B17),50,'Raw Data'!B17)</f>
        <v>#N/A</v>
      </c>
      <c r="D30" s="8" t="str">
        <f>IFERROR(IF('Raw Data'!H17&lt;=15%,"",IF('Raw Data'!H17&gt;15%,"REPEAT")),"")</f>
        <v/>
      </c>
    </row>
    <row r="31" spans="1:10" x14ac:dyDescent="0.25">
      <c r="A31" s="10">
        <f>'Raw Data'!A18</f>
        <v>0</v>
      </c>
      <c r="B31" s="11" t="e">
        <f>IF('Raw Data'!I18&lt;=0,0,('Raw Data'!I18-Analysis!$B$13)/Analysis!$B$12*IF(ISBLANK('Raw Data'!C18),1,'Raw Data'!C18))</f>
        <v>#N/A</v>
      </c>
      <c r="C31" s="11" t="e">
        <f>B31/IF(ISBLANK('Raw Data'!B18),50,'Raw Data'!B18)</f>
        <v>#N/A</v>
      </c>
      <c r="D31" s="10" t="str">
        <f>IFERROR(IF('Raw Data'!H18&lt;=15%,"",IF('Raw Data'!H18&gt;15%,"REPEAT")),"")</f>
        <v/>
      </c>
    </row>
    <row r="32" spans="1:10" x14ac:dyDescent="0.25">
      <c r="A32" s="8">
        <f>'Raw Data'!A19</f>
        <v>0</v>
      </c>
      <c r="B32" s="9" t="e">
        <f>IF('Raw Data'!I19&lt;=0,0,('Raw Data'!I19-Analysis!$B$13)/Analysis!$B$12*IF(ISBLANK('Raw Data'!C19),1,'Raw Data'!C19))</f>
        <v>#N/A</v>
      </c>
      <c r="C32" s="9" t="e">
        <f>B32/IF(ISBLANK('Raw Data'!B19),50,'Raw Data'!B19)</f>
        <v>#N/A</v>
      </c>
      <c r="D32" s="8" t="str">
        <f>IFERROR(IF('Raw Data'!H19&lt;=15%,"",IF('Raw Data'!H19&gt;15%,"REPEAT")),"")</f>
        <v/>
      </c>
    </row>
    <row r="33" spans="1:4" x14ac:dyDescent="0.25">
      <c r="A33" s="10">
        <f>'Raw Data'!A20</f>
        <v>0</v>
      </c>
      <c r="B33" s="11" t="e">
        <f>IF('Raw Data'!I20&lt;=0,0,('Raw Data'!I20-Analysis!$B$13)/Analysis!$B$12*IF(ISBLANK('Raw Data'!C20),1,'Raw Data'!C20))</f>
        <v>#N/A</v>
      </c>
      <c r="C33" s="11" t="e">
        <f>B33/IF(ISBLANK('Raw Data'!B20),50,'Raw Data'!B20)</f>
        <v>#N/A</v>
      </c>
      <c r="D33" s="10" t="str">
        <f>IFERROR(IF('Raw Data'!H20&lt;=15%,"",IF('Raw Data'!H20&gt;15%,"REPEAT")),"")</f>
        <v/>
      </c>
    </row>
    <row r="34" spans="1:4" x14ac:dyDescent="0.25">
      <c r="A34" s="8">
        <f>'Raw Data'!A21</f>
        <v>0</v>
      </c>
      <c r="B34" s="9" t="e">
        <f>IF('Raw Data'!I21&lt;=0,0,('Raw Data'!I21-Analysis!$B$13)/Analysis!$B$12*IF(ISBLANK('Raw Data'!C21),1,'Raw Data'!C21))</f>
        <v>#N/A</v>
      </c>
      <c r="C34" s="9" t="e">
        <f>B34/IF(ISBLANK('Raw Data'!B21),50,'Raw Data'!B21)</f>
        <v>#N/A</v>
      </c>
      <c r="D34" s="8" t="str">
        <f>IFERROR(IF('Raw Data'!H21&lt;=15%,"",IF('Raw Data'!H21&gt;15%,"REPEAT")),"")</f>
        <v/>
      </c>
    </row>
    <row r="35" spans="1:4" x14ac:dyDescent="0.25">
      <c r="A35" s="10">
        <f>'Raw Data'!A22</f>
        <v>0</v>
      </c>
      <c r="B35" s="11" t="e">
        <f>IF('Raw Data'!I22&lt;=0,0,('Raw Data'!I22-Analysis!$B$13)/Analysis!$B$12*IF(ISBLANK('Raw Data'!C22),1,'Raw Data'!C22))</f>
        <v>#N/A</v>
      </c>
      <c r="C35" s="11" t="e">
        <f>B35/IF(ISBLANK('Raw Data'!B22),50,'Raw Data'!B22)</f>
        <v>#N/A</v>
      </c>
      <c r="D35" s="10" t="str">
        <f>IFERROR(IF('Raw Data'!H22&lt;=15%,"",IF('Raw Data'!H22&gt;15%,"REPEAT")),"")</f>
        <v/>
      </c>
    </row>
    <row r="36" spans="1:4" x14ac:dyDescent="0.25">
      <c r="A36" s="8">
        <f>'Raw Data'!A23</f>
        <v>0</v>
      </c>
      <c r="B36" s="9" t="e">
        <f>IF('Raw Data'!I23&lt;=0,0,('Raw Data'!I23-Analysis!$B$13)/Analysis!$B$12*IF(ISBLANK('Raw Data'!C23),1,'Raw Data'!C23))</f>
        <v>#N/A</v>
      </c>
      <c r="C36" s="9" t="e">
        <f>B36/IF(ISBLANK('Raw Data'!B23),50,'Raw Data'!B23)</f>
        <v>#N/A</v>
      </c>
      <c r="D36" s="8" t="str">
        <f>IFERROR(IF('Raw Data'!H23&lt;=15%,"",IF('Raw Data'!H23&gt;15%,"REPEAT")),"")</f>
        <v/>
      </c>
    </row>
    <row r="37" spans="1:4" x14ac:dyDescent="0.25">
      <c r="A37" s="10">
        <f>'Raw Data'!A24</f>
        <v>0</v>
      </c>
      <c r="B37" s="11" t="e">
        <f>IF('Raw Data'!I24&lt;=0,0,('Raw Data'!I24-Analysis!$B$13)/Analysis!$B$12*IF(ISBLANK('Raw Data'!C24),1,'Raw Data'!C24))</f>
        <v>#N/A</v>
      </c>
      <c r="C37" s="11" t="e">
        <f>B37/IF(ISBLANK('Raw Data'!B24),50,'Raw Data'!B24)</f>
        <v>#N/A</v>
      </c>
      <c r="D37" s="10" t="str">
        <f>IFERROR(IF('Raw Data'!H24&lt;=15%,"",IF('Raw Data'!H24&gt;15%,"REPEAT")),"")</f>
        <v/>
      </c>
    </row>
    <row r="38" spans="1:4" x14ac:dyDescent="0.25">
      <c r="A38" s="8">
        <f>'Raw Data'!A25</f>
        <v>0</v>
      </c>
      <c r="B38" s="9" t="e">
        <f>IF('Raw Data'!I25&lt;=0,0,('Raw Data'!I25-Analysis!$B$13)/Analysis!$B$12*IF(ISBLANK('Raw Data'!C25),1,'Raw Data'!C25))</f>
        <v>#N/A</v>
      </c>
      <c r="C38" s="9" t="e">
        <f>B38/IF(ISBLANK('Raw Data'!B25),50,'Raw Data'!B25)</f>
        <v>#N/A</v>
      </c>
      <c r="D38" s="8" t="str">
        <f>IFERROR(IF('Raw Data'!H25&lt;=15%,"",IF('Raw Data'!H25&gt;15%,"REPEAT")),"")</f>
        <v/>
      </c>
    </row>
    <row r="39" spans="1:4" x14ac:dyDescent="0.25">
      <c r="A39" s="10">
        <f>'Raw Data'!A26</f>
        <v>0</v>
      </c>
      <c r="B39" s="11" t="e">
        <f>IF('Raw Data'!I26&lt;=0,0,('Raw Data'!I26-Analysis!$B$13)/Analysis!$B$12*IF(ISBLANK('Raw Data'!C26),1,'Raw Data'!C26))</f>
        <v>#N/A</v>
      </c>
      <c r="C39" s="11" t="e">
        <f>B39/IF(ISBLANK('Raw Data'!B26),50,'Raw Data'!B26)</f>
        <v>#N/A</v>
      </c>
      <c r="D39" s="10" t="str">
        <f>IFERROR(IF('Raw Data'!H26&lt;=15%,"",IF('Raw Data'!H26&gt;15%,"REPEAT")),"")</f>
        <v/>
      </c>
    </row>
    <row r="40" spans="1:4" x14ac:dyDescent="0.25">
      <c r="A40" s="8">
        <f>'Raw Data'!A27</f>
        <v>0</v>
      </c>
      <c r="B40" s="9" t="e">
        <f>IF('Raw Data'!I27&lt;=0,0,('Raw Data'!I27-Analysis!$B$13)/Analysis!$B$12*IF(ISBLANK('Raw Data'!C27),1,'Raw Data'!C27))</f>
        <v>#N/A</v>
      </c>
      <c r="C40" s="9" t="e">
        <f>B40/IF(ISBLANK('Raw Data'!B27),50,'Raw Data'!B27)</f>
        <v>#N/A</v>
      </c>
      <c r="D40" s="8" t="str">
        <f>IFERROR(IF('Raw Data'!H27&lt;=15%,"",IF('Raw Data'!H27&gt;15%,"REPEAT")),"")</f>
        <v/>
      </c>
    </row>
    <row r="41" spans="1:4" x14ac:dyDescent="0.25">
      <c r="A41" s="10">
        <f>'Raw Data'!A28</f>
        <v>0</v>
      </c>
      <c r="B41" s="11" t="e">
        <f>IF('Raw Data'!I28&lt;=0,0,('Raw Data'!I28-Analysis!$B$13)/Analysis!$B$12*IF(ISBLANK('Raw Data'!C28),1,'Raw Data'!C28))</f>
        <v>#N/A</v>
      </c>
      <c r="C41" s="11" t="e">
        <f>B41/IF(ISBLANK('Raw Data'!B28),50,'Raw Data'!B28)</f>
        <v>#N/A</v>
      </c>
      <c r="D41" s="10" t="str">
        <f>IFERROR(IF('Raw Data'!H28&lt;=15%,"",IF('Raw Data'!H28&gt;15%,"REPEAT")),"")</f>
        <v/>
      </c>
    </row>
    <row r="42" spans="1:4" x14ac:dyDescent="0.25">
      <c r="A42" s="8">
        <f>'Raw Data'!A29</f>
        <v>0</v>
      </c>
      <c r="B42" s="9" t="e">
        <f>IF('Raw Data'!I29&lt;=0,0,('Raw Data'!I29-Analysis!$B$13)/Analysis!$B$12*IF(ISBLANK('Raw Data'!C29),1,'Raw Data'!C29))</f>
        <v>#N/A</v>
      </c>
      <c r="C42" s="9" t="e">
        <f>B42/IF(ISBLANK('Raw Data'!B29),50,'Raw Data'!B29)</f>
        <v>#N/A</v>
      </c>
      <c r="D42" s="8" t="str">
        <f>IFERROR(IF('Raw Data'!H29&lt;=15%,"",IF('Raw Data'!H29&gt;15%,"REPEAT")),"")</f>
        <v/>
      </c>
    </row>
    <row r="43" spans="1:4" x14ac:dyDescent="0.25">
      <c r="A43" s="10">
        <f>'Raw Data'!A30</f>
        <v>0</v>
      </c>
      <c r="B43" s="11" t="e">
        <f>IF('Raw Data'!I30&lt;=0,0,('Raw Data'!I30-Analysis!$B$13)/Analysis!$B$12*IF(ISBLANK('Raw Data'!C30),1,'Raw Data'!C30))</f>
        <v>#N/A</v>
      </c>
      <c r="C43" s="11" t="e">
        <f>B43/IF(ISBLANK('Raw Data'!B30),50,'Raw Data'!B30)</f>
        <v>#N/A</v>
      </c>
      <c r="D43" s="10" t="str">
        <f>IFERROR(IF('Raw Data'!H30&lt;=15%,"",IF('Raw Data'!H30&gt;15%,"REPEAT")),"")</f>
        <v/>
      </c>
    </row>
    <row r="44" spans="1:4" x14ac:dyDescent="0.25">
      <c r="A44" s="8">
        <f>'Raw Data'!A31</f>
        <v>0</v>
      </c>
      <c r="B44" s="9" t="e">
        <f>IF('Raw Data'!I31&lt;=0,0,('Raw Data'!I31-Analysis!$B$13)/Analysis!$B$12*IF(ISBLANK('Raw Data'!C31),1,'Raw Data'!C31))</f>
        <v>#N/A</v>
      </c>
      <c r="C44" s="9" t="e">
        <f>B44/IF(ISBLANK('Raw Data'!B31),50,'Raw Data'!B31)</f>
        <v>#N/A</v>
      </c>
      <c r="D44" s="8" t="str">
        <f>IFERROR(IF('Raw Data'!H31&lt;=15%,"",IF('Raw Data'!H31&gt;15%,"REPEAT")),"")</f>
        <v/>
      </c>
    </row>
    <row r="45" spans="1:4" x14ac:dyDescent="0.25">
      <c r="A45" s="10">
        <f>'Raw Data'!A32</f>
        <v>0</v>
      </c>
      <c r="B45" s="11" t="e">
        <f>IF('Raw Data'!I32&lt;=0,0,('Raw Data'!I32-Analysis!$B$13)/Analysis!$B$12*IF(ISBLANK('Raw Data'!C32),1,'Raw Data'!C32))</f>
        <v>#N/A</v>
      </c>
      <c r="C45" s="11" t="e">
        <f>B45/IF(ISBLANK('Raw Data'!B32),50,'Raw Data'!B32)</f>
        <v>#N/A</v>
      </c>
      <c r="D45" s="10" t="str">
        <f>IFERROR(IF('Raw Data'!H32&lt;=15%,"",IF('Raw Data'!H32&gt;15%,"REPEAT")),"")</f>
        <v/>
      </c>
    </row>
    <row r="46" spans="1:4" x14ac:dyDescent="0.25">
      <c r="A46" s="8">
        <f>'Raw Data'!A33</f>
        <v>0</v>
      </c>
      <c r="B46" s="9" t="e">
        <f>IF('Raw Data'!I33&lt;=0,0,('Raw Data'!I33-Analysis!$B$13)/Analysis!$B$12*IF(ISBLANK('Raw Data'!C33),1,'Raw Data'!C33))</f>
        <v>#N/A</v>
      </c>
      <c r="C46" s="9" t="e">
        <f>B46/IF(ISBLANK('Raw Data'!B33),50,'Raw Data'!B33)</f>
        <v>#N/A</v>
      </c>
      <c r="D46" s="8" t="str">
        <f>IFERROR(IF('Raw Data'!H33&lt;=15%,"",IF('Raw Data'!H33&gt;15%,"REPEAT")),"")</f>
        <v/>
      </c>
    </row>
    <row r="47" spans="1:4" x14ac:dyDescent="0.25">
      <c r="A47" s="10">
        <f>'Raw Data'!A34</f>
        <v>0</v>
      </c>
      <c r="B47" s="11" t="e">
        <f>IF('Raw Data'!I34&lt;=0,0,('Raw Data'!I34-Analysis!$B$13)/Analysis!$B$12*IF(ISBLANK('Raw Data'!C34),1,'Raw Data'!C34))</f>
        <v>#N/A</v>
      </c>
      <c r="C47" s="11" t="e">
        <f>B47/IF(ISBLANK('Raw Data'!B34),50,'Raw Data'!B34)</f>
        <v>#N/A</v>
      </c>
      <c r="D47" s="10" t="str">
        <f>IFERROR(IF('Raw Data'!H34&lt;=15%,"",IF('Raw Data'!H34&gt;15%,"REPEAT")),"")</f>
        <v/>
      </c>
    </row>
    <row r="48" spans="1:4" x14ac:dyDescent="0.25">
      <c r="A48" s="8">
        <f>'Raw Data'!A35</f>
        <v>0</v>
      </c>
      <c r="B48" s="9" t="e">
        <f>IF('Raw Data'!I35&lt;=0,0,('Raw Data'!I35-Analysis!$B$13)/Analysis!$B$12*IF(ISBLANK('Raw Data'!C35),1,'Raw Data'!C35))</f>
        <v>#N/A</v>
      </c>
      <c r="C48" s="9" t="e">
        <f>B48/IF(ISBLANK('Raw Data'!B35),50,'Raw Data'!B35)</f>
        <v>#N/A</v>
      </c>
      <c r="D48" s="8" t="str">
        <f>IFERROR(IF('Raw Data'!H35&lt;=15%,"",IF('Raw Data'!H35&gt;15%,"REPEAT")),"")</f>
        <v/>
      </c>
    </row>
    <row r="49" spans="1:4" x14ac:dyDescent="0.25">
      <c r="A49" s="10">
        <f>'Raw Data'!A36</f>
        <v>0</v>
      </c>
      <c r="B49" s="11" t="e">
        <f>IF('Raw Data'!I36&lt;=0,0,('Raw Data'!I36-Analysis!$B$13)/Analysis!$B$12*IF(ISBLANK('Raw Data'!C36),1,'Raw Data'!C36))</f>
        <v>#N/A</v>
      </c>
      <c r="C49" s="11" t="e">
        <f>B49/IF(ISBLANK('Raw Data'!B36),50,'Raw Data'!B36)</f>
        <v>#N/A</v>
      </c>
      <c r="D49" s="10" t="str">
        <f>IFERROR(IF('Raw Data'!H36&lt;=15%,"",IF('Raw Data'!H36&gt;15%,"REPEAT")),"")</f>
        <v/>
      </c>
    </row>
    <row r="50" spans="1:4" x14ac:dyDescent="0.25">
      <c r="A50" s="8">
        <f>'Raw Data'!A37</f>
        <v>0</v>
      </c>
      <c r="B50" s="9" t="e">
        <f>IF('Raw Data'!I37&lt;=0,0,('Raw Data'!I37-Analysis!$B$13)/Analysis!$B$12*IF(ISBLANK('Raw Data'!C37),1,'Raw Data'!C37))</f>
        <v>#N/A</v>
      </c>
      <c r="C50" s="9" t="e">
        <f>B50/IF(ISBLANK('Raw Data'!B37),50,'Raw Data'!B37)</f>
        <v>#N/A</v>
      </c>
      <c r="D50" s="8" t="str">
        <f>IFERROR(IF('Raw Data'!H37&lt;=15%,"",IF('Raw Data'!H37&gt;15%,"REPEAT")),"")</f>
        <v/>
      </c>
    </row>
    <row r="51" spans="1:4" x14ac:dyDescent="0.25">
      <c r="A51" s="10">
        <f>'Raw Data'!A38</f>
        <v>0</v>
      </c>
      <c r="B51" s="11" t="e">
        <f>IF('Raw Data'!I38&lt;=0,0,('Raw Data'!I38-Analysis!$B$13)/Analysis!$B$12*IF(ISBLANK('Raw Data'!C38),1,'Raw Data'!C38))</f>
        <v>#N/A</v>
      </c>
      <c r="C51" s="11" t="e">
        <f>B51/IF(ISBLANK('Raw Data'!B38),50,'Raw Data'!B38)</f>
        <v>#N/A</v>
      </c>
      <c r="D51" s="10" t="str">
        <f>IFERROR(IF('Raw Data'!H38&lt;=15%,"",IF('Raw Data'!H38&gt;15%,"REPEAT")),"")</f>
        <v/>
      </c>
    </row>
    <row r="52" spans="1:4" x14ac:dyDescent="0.25">
      <c r="A52" s="8">
        <f>'Raw Data'!A39</f>
        <v>0</v>
      </c>
      <c r="B52" s="9" t="e">
        <f>IF('Raw Data'!I39&lt;=0,0,('Raw Data'!I39-Analysis!$B$13)/Analysis!$B$12*IF(ISBLANK('Raw Data'!C39),1,'Raw Data'!C39))</f>
        <v>#N/A</v>
      </c>
      <c r="C52" s="9" t="e">
        <f>B52/IF(ISBLANK('Raw Data'!B39),50,'Raw Data'!B39)</f>
        <v>#N/A</v>
      </c>
      <c r="D52" s="8" t="str">
        <f>IFERROR(IF('Raw Data'!H39&lt;=15%,"",IF('Raw Data'!H39&gt;15%,"REPEAT")),"")</f>
        <v/>
      </c>
    </row>
    <row r="53" spans="1:4" x14ac:dyDescent="0.25">
      <c r="A53" s="10">
        <f>'Raw Data'!A40</f>
        <v>0</v>
      </c>
      <c r="B53" s="11" t="e">
        <f>IF('Raw Data'!I40&lt;=0,0,('Raw Data'!I40-Analysis!$B$13)/Analysis!$B$12*IF(ISBLANK('Raw Data'!C40),1,'Raw Data'!C40))</f>
        <v>#N/A</v>
      </c>
      <c r="C53" s="11" t="e">
        <f>B53/IF(ISBLANK('Raw Data'!B40),50,'Raw Data'!B40)</f>
        <v>#N/A</v>
      </c>
      <c r="D53" s="10" t="str">
        <f>IFERROR(IF('Raw Data'!H40&lt;=15%,"",IF('Raw Data'!H40&gt;15%,"REPEAT")),"")</f>
        <v/>
      </c>
    </row>
    <row r="54" spans="1:4" x14ac:dyDescent="0.25">
      <c r="A54" s="8">
        <f>'Raw Data'!A41</f>
        <v>0</v>
      </c>
      <c r="B54" s="9" t="e">
        <f>IF('Raw Data'!I41&lt;=0,0,('Raw Data'!I41-Analysis!$B$13)/Analysis!$B$12*IF(ISBLANK('Raw Data'!C41),1,'Raw Data'!C41))</f>
        <v>#N/A</v>
      </c>
      <c r="C54" s="9" t="e">
        <f>B54/IF(ISBLANK('Raw Data'!B41),50,'Raw Data'!B41)</f>
        <v>#N/A</v>
      </c>
      <c r="D54" s="8" t="str">
        <f>IFERROR(IF('Raw Data'!H41&lt;=15%,"",IF('Raw Data'!H41&gt;15%,"REPEAT")),"")</f>
        <v/>
      </c>
    </row>
    <row r="55" spans="1:4" x14ac:dyDescent="0.25">
      <c r="A55" s="10">
        <f>'Raw Data'!A42</f>
        <v>0</v>
      </c>
      <c r="B55" s="11" t="e">
        <f>IF('Raw Data'!I42&lt;=0,0,('Raw Data'!I42-Analysis!$B$13)/Analysis!$B$12*IF(ISBLANK('Raw Data'!C42),1,'Raw Data'!C42))</f>
        <v>#N/A</v>
      </c>
      <c r="C55" s="11" t="e">
        <f>B55/IF(ISBLANK('Raw Data'!B42),50,'Raw Data'!B42)</f>
        <v>#N/A</v>
      </c>
      <c r="D55" s="10" t="str">
        <f>IFERROR(IF('Raw Data'!H42&lt;=15%,"",IF('Raw Data'!H42&gt;15%,"REPEAT")),"")</f>
        <v/>
      </c>
    </row>
    <row r="56" spans="1:4" x14ac:dyDescent="0.25">
      <c r="A56" s="8">
        <f>'Raw Data'!A43</f>
        <v>0</v>
      </c>
      <c r="B56" s="9" t="e">
        <f>IF('Raw Data'!I43&lt;=0,0,('Raw Data'!I43-Analysis!$B$13)/Analysis!$B$12*IF(ISBLANK('Raw Data'!C43),1,'Raw Data'!C43))</f>
        <v>#N/A</v>
      </c>
      <c r="C56" s="9" t="e">
        <f>B56/IF(ISBLANK('Raw Data'!B43),50,'Raw Data'!B43)</f>
        <v>#N/A</v>
      </c>
      <c r="D56" s="8" t="str">
        <f>IFERROR(IF('Raw Data'!H43&lt;=15%,"",IF('Raw Data'!H43&gt;15%,"REPEAT")),"")</f>
        <v/>
      </c>
    </row>
    <row r="57" spans="1:4" x14ac:dyDescent="0.25">
      <c r="A57" s="10">
        <f>'Raw Data'!A44</f>
        <v>0</v>
      </c>
      <c r="B57" s="11" t="e">
        <f>IF('Raw Data'!I44&lt;=0,0,('Raw Data'!I44-Analysis!$B$13)/Analysis!$B$12*IF(ISBLANK('Raw Data'!C44),1,'Raw Data'!C44))</f>
        <v>#N/A</v>
      </c>
      <c r="C57" s="11" t="e">
        <f>B57/IF(ISBLANK('Raw Data'!B44),50,'Raw Data'!B44)</f>
        <v>#N/A</v>
      </c>
      <c r="D57" s="10" t="str">
        <f>IFERROR(IF('Raw Data'!H44&lt;=15%,"",IF('Raw Data'!H44&gt;15%,"REPEAT")),"")</f>
        <v/>
      </c>
    </row>
    <row r="58" spans="1:4" x14ac:dyDescent="0.25">
      <c r="A58" s="8">
        <f>'Raw Data'!A45</f>
        <v>0</v>
      </c>
      <c r="B58" s="9" t="e">
        <f>IF('Raw Data'!I45&lt;=0,0,('Raw Data'!I45-Analysis!$B$13)/Analysis!$B$12*IF(ISBLANK('Raw Data'!C45),1,'Raw Data'!C45))</f>
        <v>#N/A</v>
      </c>
      <c r="C58" s="9" t="e">
        <f>B58/IF(ISBLANK('Raw Data'!B45),50,'Raw Data'!B45)</f>
        <v>#N/A</v>
      </c>
      <c r="D58" s="8" t="str">
        <f>IFERROR(IF('Raw Data'!H45&lt;=15%,"",IF('Raw Data'!H45&gt;15%,"REPEAT")),"")</f>
        <v/>
      </c>
    </row>
    <row r="59" spans="1:4" x14ac:dyDescent="0.25">
      <c r="A59" s="10">
        <f>'Raw Data'!A46</f>
        <v>0</v>
      </c>
      <c r="B59" s="11" t="e">
        <f>IF('Raw Data'!I46&lt;=0,0,('Raw Data'!I46-Analysis!$B$13)/Analysis!$B$12*IF(ISBLANK('Raw Data'!C46),1,'Raw Data'!C46))</f>
        <v>#N/A</v>
      </c>
      <c r="C59" s="11" t="e">
        <f>B59/IF(ISBLANK('Raw Data'!B46),50,'Raw Data'!B46)</f>
        <v>#N/A</v>
      </c>
      <c r="D59" s="10" t="str">
        <f>IFERROR(IF('Raw Data'!H46&lt;=15%,"",IF('Raw Data'!H46&gt;15%,"REPEAT")),"")</f>
        <v/>
      </c>
    </row>
  </sheetData>
  <sheetProtection sheet="1" objects="1" scenarios="1"/>
  <mergeCells count="5">
    <mergeCell ref="A1:B1"/>
    <mergeCell ref="B18:C18"/>
    <mergeCell ref="B14:C14"/>
    <mergeCell ref="B13:C13"/>
    <mergeCell ref="B12:C12"/>
  </mergeCells>
  <conditionalFormatting sqref="D20:D59">
    <cfRule type="containsText" dxfId="0" priority="1" operator="containsText" text="FAIL">
      <formula>NOT(ISERROR(SEARCH("FAIL",D20)))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Raw Data</vt:lpstr>
      <vt:lpstr>Analysis</vt:lpstr>
      <vt:lpstr>Instructions!_Hlk8312475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 Anderson</dc:creator>
  <cp:lastModifiedBy>Diana Bechtel, PhD</cp:lastModifiedBy>
  <dcterms:created xsi:type="dcterms:W3CDTF">2026-02-26T19:46:27Z</dcterms:created>
  <dcterms:modified xsi:type="dcterms:W3CDTF">2026-03-11T18:45:12Z</dcterms:modified>
</cp:coreProperties>
</file>